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0" yWindow="0" windowWidth="25600" windowHeight="13860" tabRatio="500"/>
  </bookViews>
  <sheets>
    <sheet name="Master Sheet" sheetId="1" r:id="rId1"/>
    <sheet name="Rankings" sheetId="3" r:id="rId2"/>
    <sheet name="Formulas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3" i="1"/>
  <c r="DK4" i="2"/>
  <c r="DK5" i="2"/>
  <c r="DK6" i="2"/>
  <c r="DK7" i="2"/>
  <c r="DK8" i="2"/>
  <c r="DK9" i="2"/>
  <c r="DK10" i="2"/>
  <c r="DK11" i="2"/>
  <c r="DK12" i="2"/>
  <c r="DK13" i="2"/>
  <c r="DK14" i="2"/>
  <c r="DK15" i="2"/>
  <c r="DK16" i="2"/>
  <c r="DK17" i="2"/>
  <c r="DK18" i="2"/>
  <c r="DK19" i="2"/>
  <c r="DK20" i="2"/>
  <c r="DK21" i="2"/>
  <c r="DK22" i="2"/>
  <c r="DK23" i="2"/>
  <c r="DK24" i="2"/>
  <c r="DK25" i="2"/>
  <c r="DK26" i="2"/>
  <c r="DK27" i="2"/>
  <c r="DK3" i="2"/>
  <c r="B3" i="1"/>
  <c r="BW3" i="1"/>
  <c r="C3" i="1"/>
  <c r="E3" i="1"/>
  <c r="F3" i="1"/>
  <c r="B3" i="2"/>
  <c r="F3" i="2"/>
  <c r="J3" i="2"/>
  <c r="N3" i="2"/>
  <c r="O3" i="2"/>
  <c r="R3" i="2"/>
  <c r="S3" i="2"/>
  <c r="K3" i="2"/>
  <c r="G3" i="2"/>
  <c r="AA3" i="2"/>
  <c r="AF4" i="2"/>
  <c r="I12" i="1"/>
  <c r="C12" i="1"/>
  <c r="E12" i="1"/>
  <c r="F12" i="1"/>
  <c r="B12" i="2"/>
  <c r="F12" i="2"/>
  <c r="J12" i="2"/>
  <c r="N12" i="2"/>
  <c r="R12" i="2"/>
  <c r="V12" i="2"/>
  <c r="W12" i="2"/>
  <c r="AA12" i="2"/>
  <c r="BG4" i="2"/>
  <c r="I27" i="1"/>
  <c r="L27" i="1"/>
  <c r="O27" i="1"/>
  <c r="AY27" i="1"/>
  <c r="BZ27" i="1"/>
  <c r="BW27" i="1"/>
  <c r="BT27" i="1"/>
  <c r="C27" i="1"/>
  <c r="E27" i="1"/>
  <c r="F27" i="1"/>
  <c r="B27" i="2"/>
  <c r="F27" i="2"/>
  <c r="J27" i="2"/>
  <c r="N27" i="2"/>
  <c r="R27" i="2"/>
  <c r="V27" i="2"/>
  <c r="W27" i="2"/>
  <c r="AA27" i="2"/>
  <c r="CZ4" i="2"/>
  <c r="B4" i="1"/>
  <c r="E4" i="1"/>
  <c r="F4" i="1"/>
  <c r="B4" i="2"/>
  <c r="F4" i="2"/>
  <c r="G4" i="2"/>
  <c r="J4" i="2"/>
  <c r="K4" i="2"/>
  <c r="AA4" i="2"/>
  <c r="AI4" i="2"/>
  <c r="B5" i="1"/>
  <c r="E5" i="1"/>
  <c r="F5" i="1"/>
  <c r="B5" i="2"/>
  <c r="F5" i="2"/>
  <c r="J5" i="2"/>
  <c r="K5" i="2"/>
  <c r="N5" i="2"/>
  <c r="R5" i="2"/>
  <c r="S5" i="2"/>
  <c r="AA5" i="2"/>
  <c r="AL4" i="2"/>
  <c r="B17" i="1"/>
  <c r="E17" i="1"/>
  <c r="F17" i="1"/>
  <c r="B17" i="2"/>
  <c r="F17" i="2"/>
  <c r="G17" i="2"/>
  <c r="J17" i="2"/>
  <c r="K17" i="2"/>
  <c r="AA17" i="2"/>
  <c r="BV4" i="2"/>
  <c r="B26" i="1"/>
  <c r="E26" i="1"/>
  <c r="F26" i="1"/>
  <c r="B26" i="2"/>
  <c r="C26" i="2"/>
  <c r="F26" i="2"/>
  <c r="J26" i="2"/>
  <c r="N26" i="2"/>
  <c r="R26" i="2"/>
  <c r="V26" i="2"/>
  <c r="W26" i="2"/>
  <c r="AA26" i="2"/>
  <c r="CW4" i="2"/>
  <c r="B25" i="1"/>
  <c r="E25" i="1"/>
  <c r="F25" i="1"/>
  <c r="B25" i="2"/>
  <c r="F25" i="2"/>
  <c r="J25" i="2"/>
  <c r="N25" i="2"/>
  <c r="R25" i="2"/>
  <c r="S25" i="2"/>
  <c r="V25" i="2"/>
  <c r="W25" i="2"/>
  <c r="AA25" i="2"/>
  <c r="CT4" i="2"/>
  <c r="B24" i="1"/>
  <c r="E24" i="1"/>
  <c r="F24" i="1"/>
  <c r="B24" i="2"/>
  <c r="C24" i="2"/>
  <c r="F24" i="2"/>
  <c r="J24" i="2"/>
  <c r="N24" i="2"/>
  <c r="R24" i="2"/>
  <c r="V24" i="2"/>
  <c r="W24" i="2"/>
  <c r="AA24" i="2"/>
  <c r="CQ4" i="2"/>
  <c r="DC4" i="2"/>
  <c r="B61" i="2"/>
  <c r="F61" i="2"/>
  <c r="J61" i="2"/>
  <c r="N61" i="2"/>
  <c r="O61" i="2"/>
  <c r="R61" i="2"/>
  <c r="S61" i="2"/>
  <c r="K61" i="2"/>
  <c r="G61" i="2"/>
  <c r="AC3" i="2"/>
  <c r="AH4" i="2"/>
  <c r="B70" i="2"/>
  <c r="F70" i="2"/>
  <c r="J70" i="2"/>
  <c r="N70" i="2"/>
  <c r="R70" i="2"/>
  <c r="V70" i="2"/>
  <c r="W70" i="2"/>
  <c r="AC12" i="2"/>
  <c r="BI4" i="2"/>
  <c r="B85" i="2"/>
  <c r="F85" i="2"/>
  <c r="J85" i="2"/>
  <c r="N85" i="2"/>
  <c r="R85" i="2"/>
  <c r="V85" i="2"/>
  <c r="W85" i="2"/>
  <c r="AC27" i="2"/>
  <c r="DB4" i="2"/>
  <c r="B62" i="2"/>
  <c r="F62" i="2"/>
  <c r="G62" i="2"/>
  <c r="J62" i="2"/>
  <c r="K62" i="2"/>
  <c r="AC4" i="2"/>
  <c r="AK4" i="2"/>
  <c r="B63" i="2"/>
  <c r="F63" i="2"/>
  <c r="J63" i="2"/>
  <c r="K63" i="2"/>
  <c r="N63" i="2"/>
  <c r="R63" i="2"/>
  <c r="S63" i="2"/>
  <c r="AC5" i="2"/>
  <c r="AN4" i="2"/>
  <c r="B75" i="2"/>
  <c r="F75" i="2"/>
  <c r="G75" i="2"/>
  <c r="J75" i="2"/>
  <c r="K75" i="2"/>
  <c r="AC17" i="2"/>
  <c r="BX4" i="2"/>
  <c r="B84" i="2"/>
  <c r="C84" i="2"/>
  <c r="F84" i="2"/>
  <c r="J84" i="2"/>
  <c r="N84" i="2"/>
  <c r="R84" i="2"/>
  <c r="V84" i="2"/>
  <c r="W84" i="2"/>
  <c r="AC26" i="2"/>
  <c r="CY4" i="2"/>
  <c r="B83" i="2"/>
  <c r="F83" i="2"/>
  <c r="J83" i="2"/>
  <c r="N83" i="2"/>
  <c r="R83" i="2"/>
  <c r="S83" i="2"/>
  <c r="V83" i="2"/>
  <c r="W83" i="2"/>
  <c r="AC25" i="2"/>
  <c r="CV4" i="2"/>
  <c r="B82" i="2"/>
  <c r="C82" i="2"/>
  <c r="F82" i="2"/>
  <c r="J82" i="2"/>
  <c r="N82" i="2"/>
  <c r="R82" i="2"/>
  <c r="V82" i="2"/>
  <c r="W82" i="2"/>
  <c r="AC24" i="2"/>
  <c r="CS4" i="2"/>
  <c r="DE4" i="2"/>
  <c r="B32" i="2"/>
  <c r="F32" i="2"/>
  <c r="J32" i="2"/>
  <c r="N32" i="2"/>
  <c r="O32" i="2"/>
  <c r="R32" i="2"/>
  <c r="S32" i="2"/>
  <c r="K32" i="2"/>
  <c r="G32" i="2"/>
  <c r="AB3" i="2"/>
  <c r="AG4" i="2"/>
  <c r="B41" i="2"/>
  <c r="F41" i="2"/>
  <c r="J41" i="2"/>
  <c r="N41" i="2"/>
  <c r="R41" i="2"/>
  <c r="V41" i="2"/>
  <c r="W41" i="2"/>
  <c r="AB12" i="2"/>
  <c r="BH4" i="2"/>
  <c r="B56" i="2"/>
  <c r="F56" i="2"/>
  <c r="J56" i="2"/>
  <c r="N56" i="2"/>
  <c r="R56" i="2"/>
  <c r="V56" i="2"/>
  <c r="W56" i="2"/>
  <c r="AB27" i="2"/>
  <c r="DA4" i="2"/>
  <c r="B33" i="2"/>
  <c r="F33" i="2"/>
  <c r="G33" i="2"/>
  <c r="J33" i="2"/>
  <c r="K33" i="2"/>
  <c r="AB4" i="2"/>
  <c r="AJ4" i="2"/>
  <c r="B34" i="2"/>
  <c r="F34" i="2"/>
  <c r="J34" i="2"/>
  <c r="K34" i="2"/>
  <c r="N34" i="2"/>
  <c r="R34" i="2"/>
  <c r="S34" i="2"/>
  <c r="AB5" i="2"/>
  <c r="AM4" i="2"/>
  <c r="B46" i="2"/>
  <c r="F46" i="2"/>
  <c r="G46" i="2"/>
  <c r="J46" i="2"/>
  <c r="K46" i="2"/>
  <c r="AB17" i="2"/>
  <c r="BW4" i="2"/>
  <c r="B55" i="2"/>
  <c r="C55" i="2"/>
  <c r="F55" i="2"/>
  <c r="J55" i="2"/>
  <c r="N55" i="2"/>
  <c r="R55" i="2"/>
  <c r="V55" i="2"/>
  <c r="W55" i="2"/>
  <c r="AB26" i="2"/>
  <c r="CX4" i="2"/>
  <c r="B54" i="2"/>
  <c r="F54" i="2"/>
  <c r="J54" i="2"/>
  <c r="N54" i="2"/>
  <c r="R54" i="2"/>
  <c r="S54" i="2"/>
  <c r="V54" i="2"/>
  <c r="W54" i="2"/>
  <c r="AB25" i="2"/>
  <c r="CU4" i="2"/>
  <c r="B53" i="2"/>
  <c r="C53" i="2"/>
  <c r="F53" i="2"/>
  <c r="J53" i="2"/>
  <c r="N53" i="2"/>
  <c r="R53" i="2"/>
  <c r="V53" i="2"/>
  <c r="W53" i="2"/>
  <c r="AB24" i="2"/>
  <c r="CR4" i="2"/>
  <c r="DD4" i="2"/>
  <c r="AF3" i="2"/>
  <c r="BG3" i="2"/>
  <c r="CZ3" i="2"/>
  <c r="AI3" i="2"/>
  <c r="AL3" i="2"/>
  <c r="BV3" i="2"/>
  <c r="CW3" i="2"/>
  <c r="CT3" i="2"/>
  <c r="CQ3" i="2"/>
  <c r="DC3" i="2"/>
  <c r="AH3" i="2"/>
  <c r="BI3" i="2"/>
  <c r="DB3" i="2"/>
  <c r="AK3" i="2"/>
  <c r="AN3" i="2"/>
  <c r="BX3" i="2"/>
  <c r="CY3" i="2"/>
  <c r="CV3" i="2"/>
  <c r="CS3" i="2"/>
  <c r="DE3" i="2"/>
  <c r="AG3" i="2"/>
  <c r="BH3" i="2"/>
  <c r="DA3" i="2"/>
  <c r="AJ3" i="2"/>
  <c r="AM3" i="2"/>
  <c r="BW3" i="2"/>
  <c r="CX3" i="2"/>
  <c r="CU3" i="2"/>
  <c r="CR3" i="2"/>
  <c r="DD3" i="2"/>
  <c r="DG3" i="2"/>
  <c r="DG4" i="2"/>
  <c r="AF5" i="2"/>
  <c r="BG5" i="2"/>
  <c r="CZ5" i="2"/>
  <c r="AI5" i="2"/>
  <c r="AL5" i="2"/>
  <c r="BV5" i="2"/>
  <c r="CW5" i="2"/>
  <c r="CT5" i="2"/>
  <c r="CQ5" i="2"/>
  <c r="DC5" i="2"/>
  <c r="AH5" i="2"/>
  <c r="BI5" i="2"/>
  <c r="DB5" i="2"/>
  <c r="AK5" i="2"/>
  <c r="AN5" i="2"/>
  <c r="BX5" i="2"/>
  <c r="CY5" i="2"/>
  <c r="CV5" i="2"/>
  <c r="CS5" i="2"/>
  <c r="DE5" i="2"/>
  <c r="AG5" i="2"/>
  <c r="BH5" i="2"/>
  <c r="DA5" i="2"/>
  <c r="AJ5" i="2"/>
  <c r="AM5" i="2"/>
  <c r="BW5" i="2"/>
  <c r="CX5" i="2"/>
  <c r="CU5" i="2"/>
  <c r="CR5" i="2"/>
  <c r="DD5" i="2"/>
  <c r="DG5" i="2"/>
  <c r="DG6" i="2"/>
  <c r="AF7" i="2"/>
  <c r="BG7" i="2"/>
  <c r="CZ7" i="2"/>
  <c r="AI7" i="2"/>
  <c r="AL7" i="2"/>
  <c r="BV7" i="2"/>
  <c r="CW7" i="2"/>
  <c r="CT7" i="2"/>
  <c r="CQ7" i="2"/>
  <c r="DC7" i="2"/>
  <c r="AH7" i="2"/>
  <c r="BI7" i="2"/>
  <c r="DB7" i="2"/>
  <c r="AK7" i="2"/>
  <c r="AN7" i="2"/>
  <c r="BX7" i="2"/>
  <c r="CY7" i="2"/>
  <c r="CV7" i="2"/>
  <c r="CS7" i="2"/>
  <c r="DE7" i="2"/>
  <c r="AG7" i="2"/>
  <c r="BH7" i="2"/>
  <c r="DA7" i="2"/>
  <c r="AJ7" i="2"/>
  <c r="AM7" i="2"/>
  <c r="BW7" i="2"/>
  <c r="CX7" i="2"/>
  <c r="CU7" i="2"/>
  <c r="CR7" i="2"/>
  <c r="DD7" i="2"/>
  <c r="DG7" i="2"/>
  <c r="AF8" i="2"/>
  <c r="BG8" i="2"/>
  <c r="CZ8" i="2"/>
  <c r="AI8" i="2"/>
  <c r="AL8" i="2"/>
  <c r="BV8" i="2"/>
  <c r="CW8" i="2"/>
  <c r="CT8" i="2"/>
  <c r="CQ8" i="2"/>
  <c r="DC8" i="2"/>
  <c r="AH8" i="2"/>
  <c r="BI8" i="2"/>
  <c r="DB8" i="2"/>
  <c r="AK8" i="2"/>
  <c r="AN8" i="2"/>
  <c r="BX8" i="2"/>
  <c r="CY8" i="2"/>
  <c r="CV8" i="2"/>
  <c r="CS8" i="2"/>
  <c r="DE8" i="2"/>
  <c r="AG8" i="2"/>
  <c r="BH8" i="2"/>
  <c r="DA8" i="2"/>
  <c r="AJ8" i="2"/>
  <c r="AM8" i="2"/>
  <c r="BW8" i="2"/>
  <c r="CX8" i="2"/>
  <c r="CU8" i="2"/>
  <c r="CR8" i="2"/>
  <c r="DD8" i="2"/>
  <c r="DG8" i="2"/>
  <c r="AF9" i="2"/>
  <c r="BG9" i="2"/>
  <c r="CZ9" i="2"/>
  <c r="AI9" i="2"/>
  <c r="AL9" i="2"/>
  <c r="BV9" i="2"/>
  <c r="CW9" i="2"/>
  <c r="CT9" i="2"/>
  <c r="CQ9" i="2"/>
  <c r="DC9" i="2"/>
  <c r="AH9" i="2"/>
  <c r="BI9" i="2"/>
  <c r="DB9" i="2"/>
  <c r="AK9" i="2"/>
  <c r="AN9" i="2"/>
  <c r="BX9" i="2"/>
  <c r="CY9" i="2"/>
  <c r="CV9" i="2"/>
  <c r="CS9" i="2"/>
  <c r="DE9" i="2"/>
  <c r="AG9" i="2"/>
  <c r="BH9" i="2"/>
  <c r="DA9" i="2"/>
  <c r="AJ9" i="2"/>
  <c r="AM9" i="2"/>
  <c r="BW9" i="2"/>
  <c r="CX9" i="2"/>
  <c r="CU9" i="2"/>
  <c r="CR9" i="2"/>
  <c r="DD9" i="2"/>
  <c r="DG9" i="2"/>
  <c r="DG10" i="2"/>
  <c r="AF11" i="2"/>
  <c r="BG11" i="2"/>
  <c r="CZ11" i="2"/>
  <c r="AI11" i="2"/>
  <c r="AL11" i="2"/>
  <c r="BV11" i="2"/>
  <c r="CW11" i="2"/>
  <c r="CT11" i="2"/>
  <c r="CQ11" i="2"/>
  <c r="DC11" i="2"/>
  <c r="AH11" i="2"/>
  <c r="BI11" i="2"/>
  <c r="DB11" i="2"/>
  <c r="AK11" i="2"/>
  <c r="AN11" i="2"/>
  <c r="BX11" i="2"/>
  <c r="CY11" i="2"/>
  <c r="CV11" i="2"/>
  <c r="CS11" i="2"/>
  <c r="DE11" i="2"/>
  <c r="AG11" i="2"/>
  <c r="BH11" i="2"/>
  <c r="DA11" i="2"/>
  <c r="AJ11" i="2"/>
  <c r="AM11" i="2"/>
  <c r="BW11" i="2"/>
  <c r="CX11" i="2"/>
  <c r="CU11" i="2"/>
  <c r="CR11" i="2"/>
  <c r="DD11" i="2"/>
  <c r="DG11" i="2"/>
  <c r="AF12" i="2"/>
  <c r="BG12" i="2"/>
  <c r="CZ12" i="2"/>
  <c r="AI12" i="2"/>
  <c r="AL12" i="2"/>
  <c r="BV12" i="2"/>
  <c r="CW12" i="2"/>
  <c r="CT12" i="2"/>
  <c r="CQ12" i="2"/>
  <c r="DC12" i="2"/>
  <c r="AH12" i="2"/>
  <c r="BI12" i="2"/>
  <c r="DB12" i="2"/>
  <c r="AK12" i="2"/>
  <c r="AN12" i="2"/>
  <c r="BX12" i="2"/>
  <c r="CY12" i="2"/>
  <c r="CV12" i="2"/>
  <c r="CS12" i="2"/>
  <c r="DE12" i="2"/>
  <c r="AG12" i="2"/>
  <c r="BH12" i="2"/>
  <c r="DA12" i="2"/>
  <c r="AJ12" i="2"/>
  <c r="AM12" i="2"/>
  <c r="BW12" i="2"/>
  <c r="CX12" i="2"/>
  <c r="CU12" i="2"/>
  <c r="CR12" i="2"/>
  <c r="DD12" i="2"/>
  <c r="DG12" i="2"/>
  <c r="AF13" i="2"/>
  <c r="BG13" i="2"/>
  <c r="CZ13" i="2"/>
  <c r="AI13" i="2"/>
  <c r="AL13" i="2"/>
  <c r="BV13" i="2"/>
  <c r="CW13" i="2"/>
  <c r="CT13" i="2"/>
  <c r="CQ13" i="2"/>
  <c r="DC13" i="2"/>
  <c r="AH13" i="2"/>
  <c r="BI13" i="2"/>
  <c r="DB13" i="2"/>
  <c r="AK13" i="2"/>
  <c r="AN13" i="2"/>
  <c r="BX13" i="2"/>
  <c r="CY13" i="2"/>
  <c r="CV13" i="2"/>
  <c r="CS13" i="2"/>
  <c r="DE13" i="2"/>
  <c r="AG13" i="2"/>
  <c r="BH13" i="2"/>
  <c r="DA13" i="2"/>
  <c r="AJ13" i="2"/>
  <c r="AM13" i="2"/>
  <c r="BW13" i="2"/>
  <c r="CX13" i="2"/>
  <c r="CU13" i="2"/>
  <c r="CR13" i="2"/>
  <c r="DD13" i="2"/>
  <c r="DG13" i="2"/>
  <c r="DG14" i="2"/>
  <c r="AF15" i="2"/>
  <c r="BG15" i="2"/>
  <c r="CZ15" i="2"/>
  <c r="AI15" i="2"/>
  <c r="AL15" i="2"/>
  <c r="BV15" i="2"/>
  <c r="CW15" i="2"/>
  <c r="CT15" i="2"/>
  <c r="CQ15" i="2"/>
  <c r="DC15" i="2"/>
  <c r="AH15" i="2"/>
  <c r="BI15" i="2"/>
  <c r="DB15" i="2"/>
  <c r="AK15" i="2"/>
  <c r="AN15" i="2"/>
  <c r="BX15" i="2"/>
  <c r="CY15" i="2"/>
  <c r="CV15" i="2"/>
  <c r="CS15" i="2"/>
  <c r="DE15" i="2"/>
  <c r="AG15" i="2"/>
  <c r="BH15" i="2"/>
  <c r="DA15" i="2"/>
  <c r="AJ15" i="2"/>
  <c r="AM15" i="2"/>
  <c r="BW15" i="2"/>
  <c r="CX15" i="2"/>
  <c r="CU15" i="2"/>
  <c r="CR15" i="2"/>
  <c r="DD15" i="2"/>
  <c r="DG15" i="2"/>
  <c r="DG16" i="2"/>
  <c r="AF17" i="2"/>
  <c r="BG17" i="2"/>
  <c r="CZ17" i="2"/>
  <c r="AI17" i="2"/>
  <c r="AL17" i="2"/>
  <c r="BV17" i="2"/>
  <c r="CW17" i="2"/>
  <c r="CT17" i="2"/>
  <c r="CQ17" i="2"/>
  <c r="DC17" i="2"/>
  <c r="AH17" i="2"/>
  <c r="BI17" i="2"/>
  <c r="DB17" i="2"/>
  <c r="AK17" i="2"/>
  <c r="AN17" i="2"/>
  <c r="BX17" i="2"/>
  <c r="CY17" i="2"/>
  <c r="CV17" i="2"/>
  <c r="CS17" i="2"/>
  <c r="DE17" i="2"/>
  <c r="AG17" i="2"/>
  <c r="BH17" i="2"/>
  <c r="DA17" i="2"/>
  <c r="AJ17" i="2"/>
  <c r="AM17" i="2"/>
  <c r="BW17" i="2"/>
  <c r="CX17" i="2"/>
  <c r="CU17" i="2"/>
  <c r="CR17" i="2"/>
  <c r="DD17" i="2"/>
  <c r="DG17" i="2"/>
  <c r="AF18" i="2"/>
  <c r="BG18" i="2"/>
  <c r="CZ18" i="2"/>
  <c r="AI18" i="2"/>
  <c r="AL18" i="2"/>
  <c r="BV18" i="2"/>
  <c r="CW18" i="2"/>
  <c r="CT18" i="2"/>
  <c r="CQ18" i="2"/>
  <c r="DC18" i="2"/>
  <c r="AH18" i="2"/>
  <c r="BI18" i="2"/>
  <c r="DB18" i="2"/>
  <c r="AK18" i="2"/>
  <c r="AN18" i="2"/>
  <c r="BX18" i="2"/>
  <c r="CY18" i="2"/>
  <c r="CV18" i="2"/>
  <c r="CS18" i="2"/>
  <c r="DE18" i="2"/>
  <c r="AG18" i="2"/>
  <c r="BH18" i="2"/>
  <c r="DA18" i="2"/>
  <c r="AJ18" i="2"/>
  <c r="AM18" i="2"/>
  <c r="BW18" i="2"/>
  <c r="CX18" i="2"/>
  <c r="CU18" i="2"/>
  <c r="CR18" i="2"/>
  <c r="DD18" i="2"/>
  <c r="DG18" i="2"/>
  <c r="AF19" i="2"/>
  <c r="BG19" i="2"/>
  <c r="CZ19" i="2"/>
  <c r="AI19" i="2"/>
  <c r="AL19" i="2"/>
  <c r="BV19" i="2"/>
  <c r="CW19" i="2"/>
  <c r="CT19" i="2"/>
  <c r="CQ19" i="2"/>
  <c r="DC19" i="2"/>
  <c r="AH19" i="2"/>
  <c r="BI19" i="2"/>
  <c r="DB19" i="2"/>
  <c r="AK19" i="2"/>
  <c r="AN19" i="2"/>
  <c r="BX19" i="2"/>
  <c r="CY19" i="2"/>
  <c r="CV19" i="2"/>
  <c r="CS19" i="2"/>
  <c r="DE19" i="2"/>
  <c r="AG19" i="2"/>
  <c r="BH19" i="2"/>
  <c r="DA19" i="2"/>
  <c r="AJ19" i="2"/>
  <c r="AM19" i="2"/>
  <c r="BW19" i="2"/>
  <c r="CX19" i="2"/>
  <c r="CU19" i="2"/>
  <c r="CR19" i="2"/>
  <c r="DD19" i="2"/>
  <c r="DG19" i="2"/>
  <c r="AF20" i="2"/>
  <c r="BG20" i="2"/>
  <c r="CZ20" i="2"/>
  <c r="AI20" i="2"/>
  <c r="AL20" i="2"/>
  <c r="BV20" i="2"/>
  <c r="CW20" i="2"/>
  <c r="CT20" i="2"/>
  <c r="CQ20" i="2"/>
  <c r="DC20" i="2"/>
  <c r="AH20" i="2"/>
  <c r="BI20" i="2"/>
  <c r="DB20" i="2"/>
  <c r="AK20" i="2"/>
  <c r="AN20" i="2"/>
  <c r="BX20" i="2"/>
  <c r="CY20" i="2"/>
  <c r="CV20" i="2"/>
  <c r="CS20" i="2"/>
  <c r="DE20" i="2"/>
  <c r="AG20" i="2"/>
  <c r="BH20" i="2"/>
  <c r="DA20" i="2"/>
  <c r="AJ20" i="2"/>
  <c r="AM20" i="2"/>
  <c r="BW20" i="2"/>
  <c r="CX20" i="2"/>
  <c r="CU20" i="2"/>
  <c r="CR20" i="2"/>
  <c r="DD20" i="2"/>
  <c r="DG20" i="2"/>
  <c r="DG21" i="2"/>
  <c r="DG22" i="2"/>
  <c r="DG23" i="2"/>
  <c r="CQ24" i="2"/>
  <c r="CZ24" i="2"/>
  <c r="CW24" i="2"/>
  <c r="CT24" i="2"/>
  <c r="DC24" i="2"/>
  <c r="CS24" i="2"/>
  <c r="DB24" i="2"/>
  <c r="CY24" i="2"/>
  <c r="CV24" i="2"/>
  <c r="DE24" i="2"/>
  <c r="CR24" i="2"/>
  <c r="DA24" i="2"/>
  <c r="CX24" i="2"/>
  <c r="CU24" i="2"/>
  <c r="DD24" i="2"/>
  <c r="DG24" i="2"/>
  <c r="AF25" i="2"/>
  <c r="BG25" i="2"/>
  <c r="CZ25" i="2"/>
  <c r="AI25" i="2"/>
  <c r="AL25" i="2"/>
  <c r="BV25" i="2"/>
  <c r="CW25" i="2"/>
  <c r="CT25" i="2"/>
  <c r="CQ25" i="2"/>
  <c r="DC25" i="2"/>
  <c r="AH25" i="2"/>
  <c r="BI25" i="2"/>
  <c r="DB25" i="2"/>
  <c r="AK25" i="2"/>
  <c r="AN25" i="2"/>
  <c r="BX25" i="2"/>
  <c r="CY25" i="2"/>
  <c r="CV25" i="2"/>
  <c r="CS25" i="2"/>
  <c r="DE25" i="2"/>
  <c r="AG25" i="2"/>
  <c r="BH25" i="2"/>
  <c r="DA25" i="2"/>
  <c r="AJ25" i="2"/>
  <c r="AM25" i="2"/>
  <c r="BW25" i="2"/>
  <c r="CX25" i="2"/>
  <c r="CU25" i="2"/>
  <c r="CR25" i="2"/>
  <c r="DD25" i="2"/>
  <c r="DG25" i="2"/>
  <c r="CW26" i="2"/>
  <c r="CZ26" i="2"/>
  <c r="AF26" i="2"/>
  <c r="CT26" i="2"/>
  <c r="CQ26" i="2"/>
  <c r="DC26" i="2"/>
  <c r="CY26" i="2"/>
  <c r="DB26" i="2"/>
  <c r="AH26" i="2"/>
  <c r="CV26" i="2"/>
  <c r="CS26" i="2"/>
  <c r="DE26" i="2"/>
  <c r="CX26" i="2"/>
  <c r="DA26" i="2"/>
  <c r="AG26" i="2"/>
  <c r="CU26" i="2"/>
  <c r="CR26" i="2"/>
  <c r="DD26" i="2"/>
  <c r="DG26" i="2"/>
  <c r="AF27" i="2"/>
  <c r="BG27" i="2"/>
  <c r="CZ27" i="2"/>
  <c r="AI27" i="2"/>
  <c r="AL27" i="2"/>
  <c r="BV27" i="2"/>
  <c r="CW27" i="2"/>
  <c r="CT27" i="2"/>
  <c r="CQ27" i="2"/>
  <c r="DC27" i="2"/>
  <c r="AH27" i="2"/>
  <c r="BI27" i="2"/>
  <c r="DB27" i="2"/>
  <c r="AK27" i="2"/>
  <c r="AN27" i="2"/>
  <c r="BX27" i="2"/>
  <c r="CY27" i="2"/>
  <c r="CV27" i="2"/>
  <c r="CS27" i="2"/>
  <c r="DE27" i="2"/>
  <c r="AG27" i="2"/>
  <c r="BH27" i="2"/>
  <c r="DA27" i="2"/>
  <c r="AJ27" i="2"/>
  <c r="AM27" i="2"/>
  <c r="BW27" i="2"/>
  <c r="CX27" i="2"/>
  <c r="CU27" i="2"/>
  <c r="CR27" i="2"/>
  <c r="DD27" i="2"/>
  <c r="DG27" i="2"/>
  <c r="DM4" i="2"/>
  <c r="DM8" i="2"/>
  <c r="DN4" i="2"/>
  <c r="D9" i="1"/>
  <c r="X9" i="1"/>
  <c r="C9" i="1"/>
  <c r="E9" i="1"/>
  <c r="F9" i="1"/>
  <c r="B9" i="2"/>
  <c r="F9" i="2"/>
  <c r="J9" i="2"/>
  <c r="K9" i="2"/>
  <c r="G9" i="2"/>
  <c r="AA9" i="2"/>
  <c r="AX4" i="2"/>
  <c r="B7" i="1"/>
  <c r="E7" i="1"/>
  <c r="F7" i="1"/>
  <c r="B7" i="2"/>
  <c r="F7" i="2"/>
  <c r="G7" i="2"/>
  <c r="AA7" i="2"/>
  <c r="AR4" i="2"/>
  <c r="U8" i="1"/>
  <c r="C8" i="1"/>
  <c r="B8" i="1"/>
  <c r="E8" i="1"/>
  <c r="F8" i="1"/>
  <c r="B8" i="2"/>
  <c r="F8" i="2"/>
  <c r="G8" i="2"/>
  <c r="AA8" i="2"/>
  <c r="AU4" i="2"/>
  <c r="B6" i="2"/>
  <c r="F6" i="2"/>
  <c r="J6" i="2"/>
  <c r="N6" i="2"/>
  <c r="R6" i="2"/>
  <c r="V6" i="2"/>
  <c r="W6" i="2"/>
  <c r="AA6" i="2"/>
  <c r="AO4" i="2"/>
  <c r="B10" i="2"/>
  <c r="F10" i="2"/>
  <c r="J10" i="2"/>
  <c r="N10" i="2"/>
  <c r="R10" i="2"/>
  <c r="V10" i="2"/>
  <c r="W10" i="2"/>
  <c r="AA10" i="2"/>
  <c r="BA4" i="2"/>
  <c r="B11" i="2"/>
  <c r="F11" i="2"/>
  <c r="J11" i="2"/>
  <c r="K11" i="2"/>
  <c r="AA11" i="2"/>
  <c r="BD4" i="2"/>
  <c r="B13" i="2"/>
  <c r="F13" i="2"/>
  <c r="G13" i="2"/>
  <c r="AA13" i="2"/>
  <c r="BJ4" i="2"/>
  <c r="B14" i="2"/>
  <c r="F14" i="2"/>
  <c r="J14" i="2"/>
  <c r="N14" i="2"/>
  <c r="R14" i="2"/>
  <c r="V14" i="2"/>
  <c r="W14" i="2"/>
  <c r="AA14" i="2"/>
  <c r="BM4" i="2"/>
  <c r="B15" i="2"/>
  <c r="F15" i="2"/>
  <c r="J15" i="2"/>
  <c r="N15" i="2"/>
  <c r="R15" i="2"/>
  <c r="V15" i="2"/>
  <c r="W15" i="2"/>
  <c r="AA15" i="2"/>
  <c r="BP4" i="2"/>
  <c r="B16" i="2"/>
  <c r="F16" i="2"/>
  <c r="J16" i="2"/>
  <c r="N16" i="2"/>
  <c r="R16" i="2"/>
  <c r="V16" i="2"/>
  <c r="W16" i="2"/>
  <c r="AA16" i="2"/>
  <c r="BS4" i="2"/>
  <c r="B18" i="2"/>
  <c r="F18" i="2"/>
  <c r="J18" i="2"/>
  <c r="N18" i="2"/>
  <c r="R18" i="2"/>
  <c r="S18" i="2"/>
  <c r="AA18" i="2"/>
  <c r="BY4" i="2"/>
  <c r="B19" i="2"/>
  <c r="F19" i="2"/>
  <c r="G19" i="2"/>
  <c r="AA19" i="2"/>
  <c r="CB4" i="2"/>
  <c r="B20" i="2"/>
  <c r="F20" i="2"/>
  <c r="J20" i="2"/>
  <c r="N20" i="2"/>
  <c r="O20" i="2"/>
  <c r="AA20" i="2"/>
  <c r="CE4" i="2"/>
  <c r="B21" i="2"/>
  <c r="F21" i="2"/>
  <c r="J21" i="2"/>
  <c r="N21" i="2"/>
  <c r="R21" i="2"/>
  <c r="V21" i="2"/>
  <c r="W21" i="2"/>
  <c r="AA21" i="2"/>
  <c r="CH4" i="2"/>
  <c r="B22" i="2"/>
  <c r="F22" i="2"/>
  <c r="J22" i="2"/>
  <c r="N22" i="2"/>
  <c r="R22" i="2"/>
  <c r="V22" i="2"/>
  <c r="W22" i="2"/>
  <c r="AA22" i="2"/>
  <c r="CK4" i="2"/>
  <c r="B23" i="2"/>
  <c r="F23" i="2"/>
  <c r="J23" i="2"/>
  <c r="N23" i="2"/>
  <c r="R23" i="2"/>
  <c r="V23" i="2"/>
  <c r="W23" i="2"/>
  <c r="AA23" i="2"/>
  <c r="CN4" i="2"/>
  <c r="B67" i="2"/>
  <c r="F67" i="2"/>
  <c r="J67" i="2"/>
  <c r="K67" i="2"/>
  <c r="G67" i="2"/>
  <c r="AC9" i="2"/>
  <c r="AZ4" i="2"/>
  <c r="B65" i="2"/>
  <c r="F65" i="2"/>
  <c r="G65" i="2"/>
  <c r="AC7" i="2"/>
  <c r="AT4" i="2"/>
  <c r="B66" i="2"/>
  <c r="F66" i="2"/>
  <c r="G66" i="2"/>
  <c r="AC8" i="2"/>
  <c r="AW4" i="2"/>
  <c r="B64" i="2"/>
  <c r="F64" i="2"/>
  <c r="J64" i="2"/>
  <c r="N64" i="2"/>
  <c r="R64" i="2"/>
  <c r="V64" i="2"/>
  <c r="W64" i="2"/>
  <c r="AC6" i="2"/>
  <c r="AQ4" i="2"/>
  <c r="B68" i="2"/>
  <c r="F68" i="2"/>
  <c r="J68" i="2"/>
  <c r="N68" i="2"/>
  <c r="R68" i="2"/>
  <c r="V68" i="2"/>
  <c r="W68" i="2"/>
  <c r="AC10" i="2"/>
  <c r="BC4" i="2"/>
  <c r="B69" i="2"/>
  <c r="F69" i="2"/>
  <c r="J69" i="2"/>
  <c r="K69" i="2"/>
  <c r="AC11" i="2"/>
  <c r="BF4" i="2"/>
  <c r="B71" i="2"/>
  <c r="F71" i="2"/>
  <c r="G71" i="2"/>
  <c r="AC13" i="2"/>
  <c r="BL4" i="2"/>
  <c r="B72" i="2"/>
  <c r="F72" i="2"/>
  <c r="J72" i="2"/>
  <c r="N72" i="2"/>
  <c r="R72" i="2"/>
  <c r="V72" i="2"/>
  <c r="W72" i="2"/>
  <c r="AC14" i="2"/>
  <c r="BO4" i="2"/>
  <c r="B73" i="2"/>
  <c r="F73" i="2"/>
  <c r="J73" i="2"/>
  <c r="N73" i="2"/>
  <c r="R73" i="2"/>
  <c r="V73" i="2"/>
  <c r="W73" i="2"/>
  <c r="AC15" i="2"/>
  <c r="BR4" i="2"/>
  <c r="B74" i="2"/>
  <c r="F74" i="2"/>
  <c r="J74" i="2"/>
  <c r="N74" i="2"/>
  <c r="R74" i="2"/>
  <c r="V74" i="2"/>
  <c r="W74" i="2"/>
  <c r="AC16" i="2"/>
  <c r="BU4" i="2"/>
  <c r="B76" i="2"/>
  <c r="F76" i="2"/>
  <c r="J76" i="2"/>
  <c r="N76" i="2"/>
  <c r="R76" i="2"/>
  <c r="S76" i="2"/>
  <c r="AC18" i="2"/>
  <c r="CA4" i="2"/>
  <c r="B77" i="2"/>
  <c r="F77" i="2"/>
  <c r="G77" i="2"/>
  <c r="AC19" i="2"/>
  <c r="CD4" i="2"/>
  <c r="B78" i="2"/>
  <c r="F78" i="2"/>
  <c r="J78" i="2"/>
  <c r="N78" i="2"/>
  <c r="O78" i="2"/>
  <c r="AC20" i="2"/>
  <c r="CG4" i="2"/>
  <c r="B79" i="2"/>
  <c r="F79" i="2"/>
  <c r="J79" i="2"/>
  <c r="N79" i="2"/>
  <c r="R79" i="2"/>
  <c r="V79" i="2"/>
  <c r="W79" i="2"/>
  <c r="AC21" i="2"/>
  <c r="CJ4" i="2"/>
  <c r="B80" i="2"/>
  <c r="F80" i="2"/>
  <c r="J80" i="2"/>
  <c r="N80" i="2"/>
  <c r="R80" i="2"/>
  <c r="V80" i="2"/>
  <c r="W80" i="2"/>
  <c r="AC22" i="2"/>
  <c r="CM4" i="2"/>
  <c r="B81" i="2"/>
  <c r="F81" i="2"/>
  <c r="J81" i="2"/>
  <c r="N81" i="2"/>
  <c r="R81" i="2"/>
  <c r="V81" i="2"/>
  <c r="W81" i="2"/>
  <c r="AC23" i="2"/>
  <c r="CP4" i="2"/>
  <c r="B38" i="2"/>
  <c r="F38" i="2"/>
  <c r="J38" i="2"/>
  <c r="K38" i="2"/>
  <c r="G38" i="2"/>
  <c r="AB9" i="2"/>
  <c r="AY4" i="2"/>
  <c r="B36" i="2"/>
  <c r="F36" i="2"/>
  <c r="G36" i="2"/>
  <c r="AB7" i="2"/>
  <c r="AS4" i="2"/>
  <c r="B37" i="2"/>
  <c r="F37" i="2"/>
  <c r="G37" i="2"/>
  <c r="AB8" i="2"/>
  <c r="AV4" i="2"/>
  <c r="B35" i="2"/>
  <c r="F35" i="2"/>
  <c r="J35" i="2"/>
  <c r="N35" i="2"/>
  <c r="R35" i="2"/>
  <c r="V35" i="2"/>
  <c r="W35" i="2"/>
  <c r="AB6" i="2"/>
  <c r="AP4" i="2"/>
  <c r="B39" i="2"/>
  <c r="F39" i="2"/>
  <c r="J39" i="2"/>
  <c r="N39" i="2"/>
  <c r="R39" i="2"/>
  <c r="V39" i="2"/>
  <c r="W39" i="2"/>
  <c r="AB10" i="2"/>
  <c r="BB4" i="2"/>
  <c r="B40" i="2"/>
  <c r="F40" i="2"/>
  <c r="J40" i="2"/>
  <c r="K40" i="2"/>
  <c r="AB11" i="2"/>
  <c r="BE4" i="2"/>
  <c r="B42" i="2"/>
  <c r="F42" i="2"/>
  <c r="G42" i="2"/>
  <c r="AB13" i="2"/>
  <c r="BK4" i="2"/>
  <c r="B43" i="2"/>
  <c r="F43" i="2"/>
  <c r="J43" i="2"/>
  <c r="N43" i="2"/>
  <c r="R43" i="2"/>
  <c r="V43" i="2"/>
  <c r="W43" i="2"/>
  <c r="AB14" i="2"/>
  <c r="BN4" i="2"/>
  <c r="B44" i="2"/>
  <c r="F44" i="2"/>
  <c r="J44" i="2"/>
  <c r="N44" i="2"/>
  <c r="R44" i="2"/>
  <c r="V44" i="2"/>
  <c r="W44" i="2"/>
  <c r="AB15" i="2"/>
  <c r="BQ4" i="2"/>
  <c r="B45" i="2"/>
  <c r="F45" i="2"/>
  <c r="J45" i="2"/>
  <c r="N45" i="2"/>
  <c r="R45" i="2"/>
  <c r="V45" i="2"/>
  <c r="W45" i="2"/>
  <c r="AB16" i="2"/>
  <c r="BT4" i="2"/>
  <c r="B47" i="2"/>
  <c r="F47" i="2"/>
  <c r="J47" i="2"/>
  <c r="N47" i="2"/>
  <c r="R47" i="2"/>
  <c r="S47" i="2"/>
  <c r="AB18" i="2"/>
  <c r="BZ4" i="2"/>
  <c r="B48" i="2"/>
  <c r="F48" i="2"/>
  <c r="G48" i="2"/>
  <c r="AB19" i="2"/>
  <c r="CC4" i="2"/>
  <c r="B49" i="2"/>
  <c r="F49" i="2"/>
  <c r="J49" i="2"/>
  <c r="N49" i="2"/>
  <c r="O49" i="2"/>
  <c r="AB20" i="2"/>
  <c r="CF4" i="2"/>
  <c r="B50" i="2"/>
  <c r="F50" i="2"/>
  <c r="J50" i="2"/>
  <c r="N50" i="2"/>
  <c r="R50" i="2"/>
  <c r="V50" i="2"/>
  <c r="W50" i="2"/>
  <c r="AB21" i="2"/>
  <c r="CI4" i="2"/>
  <c r="B51" i="2"/>
  <c r="F51" i="2"/>
  <c r="J51" i="2"/>
  <c r="N51" i="2"/>
  <c r="R51" i="2"/>
  <c r="V51" i="2"/>
  <c r="W51" i="2"/>
  <c r="AB22" i="2"/>
  <c r="CL4" i="2"/>
  <c r="B52" i="2"/>
  <c r="F52" i="2"/>
  <c r="J52" i="2"/>
  <c r="N52" i="2"/>
  <c r="R52" i="2"/>
  <c r="V52" i="2"/>
  <c r="W52" i="2"/>
  <c r="AB23" i="2"/>
  <c r="CO4" i="2"/>
  <c r="AX5" i="2"/>
  <c r="AR5" i="2"/>
  <c r="AU5" i="2"/>
  <c r="AO5" i="2"/>
  <c r="BA5" i="2"/>
  <c r="BD5" i="2"/>
  <c r="BJ5" i="2"/>
  <c r="BM5" i="2"/>
  <c r="BP5" i="2"/>
  <c r="BS5" i="2"/>
  <c r="BY5" i="2"/>
  <c r="CB5" i="2"/>
  <c r="CE5" i="2"/>
  <c r="CH5" i="2"/>
  <c r="CK5" i="2"/>
  <c r="CN5" i="2"/>
  <c r="AZ5" i="2"/>
  <c r="AT5" i="2"/>
  <c r="AW5" i="2"/>
  <c r="AQ5" i="2"/>
  <c r="BC5" i="2"/>
  <c r="BF5" i="2"/>
  <c r="BL5" i="2"/>
  <c r="BO5" i="2"/>
  <c r="BR5" i="2"/>
  <c r="BU5" i="2"/>
  <c r="CA5" i="2"/>
  <c r="CD5" i="2"/>
  <c r="CG5" i="2"/>
  <c r="CJ5" i="2"/>
  <c r="CM5" i="2"/>
  <c r="CP5" i="2"/>
  <c r="AY5" i="2"/>
  <c r="AS5" i="2"/>
  <c r="AV5" i="2"/>
  <c r="AP5" i="2"/>
  <c r="BB5" i="2"/>
  <c r="BE5" i="2"/>
  <c r="BK5" i="2"/>
  <c r="BN5" i="2"/>
  <c r="BQ5" i="2"/>
  <c r="BT5" i="2"/>
  <c r="BZ5" i="2"/>
  <c r="CC5" i="2"/>
  <c r="CF5" i="2"/>
  <c r="CI5" i="2"/>
  <c r="CL5" i="2"/>
  <c r="CO5" i="2"/>
  <c r="AX7" i="2"/>
  <c r="AR7" i="2"/>
  <c r="AU7" i="2"/>
  <c r="AO7" i="2"/>
  <c r="BA7" i="2"/>
  <c r="BD7" i="2"/>
  <c r="BJ7" i="2"/>
  <c r="BM7" i="2"/>
  <c r="BP7" i="2"/>
  <c r="BS7" i="2"/>
  <c r="BY7" i="2"/>
  <c r="CB7" i="2"/>
  <c r="CE7" i="2"/>
  <c r="CH7" i="2"/>
  <c r="CK7" i="2"/>
  <c r="CN7" i="2"/>
  <c r="AZ7" i="2"/>
  <c r="AT7" i="2"/>
  <c r="AW7" i="2"/>
  <c r="AQ7" i="2"/>
  <c r="BC7" i="2"/>
  <c r="BF7" i="2"/>
  <c r="BL7" i="2"/>
  <c r="BO7" i="2"/>
  <c r="BR7" i="2"/>
  <c r="BU7" i="2"/>
  <c r="CA7" i="2"/>
  <c r="CD7" i="2"/>
  <c r="CG7" i="2"/>
  <c r="CJ7" i="2"/>
  <c r="CM7" i="2"/>
  <c r="CP7" i="2"/>
  <c r="AY7" i="2"/>
  <c r="AS7" i="2"/>
  <c r="AV7" i="2"/>
  <c r="AP7" i="2"/>
  <c r="BB7" i="2"/>
  <c r="BE7" i="2"/>
  <c r="BK7" i="2"/>
  <c r="BN7" i="2"/>
  <c r="BQ7" i="2"/>
  <c r="BT7" i="2"/>
  <c r="BZ7" i="2"/>
  <c r="CC7" i="2"/>
  <c r="CF7" i="2"/>
  <c r="CI7" i="2"/>
  <c r="CL7" i="2"/>
  <c r="CO7" i="2"/>
  <c r="AX8" i="2"/>
  <c r="AR8" i="2"/>
  <c r="AU8" i="2"/>
  <c r="AO8" i="2"/>
  <c r="BA8" i="2"/>
  <c r="BD8" i="2"/>
  <c r="BJ8" i="2"/>
  <c r="BM8" i="2"/>
  <c r="BP8" i="2"/>
  <c r="BS8" i="2"/>
  <c r="BY8" i="2"/>
  <c r="CB8" i="2"/>
  <c r="CE8" i="2"/>
  <c r="CH8" i="2"/>
  <c r="CK8" i="2"/>
  <c r="CN8" i="2"/>
  <c r="AZ8" i="2"/>
  <c r="AT8" i="2"/>
  <c r="AW8" i="2"/>
  <c r="AQ8" i="2"/>
  <c r="BC8" i="2"/>
  <c r="BF8" i="2"/>
  <c r="BL8" i="2"/>
  <c r="BO8" i="2"/>
  <c r="BR8" i="2"/>
  <c r="BU8" i="2"/>
  <c r="CA8" i="2"/>
  <c r="CD8" i="2"/>
  <c r="CG8" i="2"/>
  <c r="CJ8" i="2"/>
  <c r="CM8" i="2"/>
  <c r="CP8" i="2"/>
  <c r="AY8" i="2"/>
  <c r="AS8" i="2"/>
  <c r="AV8" i="2"/>
  <c r="AP8" i="2"/>
  <c r="BB8" i="2"/>
  <c r="BE8" i="2"/>
  <c r="BK8" i="2"/>
  <c r="BN8" i="2"/>
  <c r="BQ8" i="2"/>
  <c r="BT8" i="2"/>
  <c r="BZ8" i="2"/>
  <c r="CC8" i="2"/>
  <c r="CF8" i="2"/>
  <c r="CI8" i="2"/>
  <c r="CL8" i="2"/>
  <c r="CO8" i="2"/>
  <c r="AX9" i="2"/>
  <c r="AR9" i="2"/>
  <c r="AU9" i="2"/>
  <c r="AO9" i="2"/>
  <c r="BA9" i="2"/>
  <c r="BD9" i="2"/>
  <c r="BJ9" i="2"/>
  <c r="BM9" i="2"/>
  <c r="BP9" i="2"/>
  <c r="BS9" i="2"/>
  <c r="BY9" i="2"/>
  <c r="CB9" i="2"/>
  <c r="CE9" i="2"/>
  <c r="CH9" i="2"/>
  <c r="CK9" i="2"/>
  <c r="CN9" i="2"/>
  <c r="AW9" i="2"/>
  <c r="AZ9" i="2"/>
  <c r="AT9" i="2"/>
  <c r="AQ9" i="2"/>
  <c r="BC9" i="2"/>
  <c r="BF9" i="2"/>
  <c r="BL9" i="2"/>
  <c r="BO9" i="2"/>
  <c r="BR9" i="2"/>
  <c r="BU9" i="2"/>
  <c r="CA9" i="2"/>
  <c r="CD9" i="2"/>
  <c r="CG9" i="2"/>
  <c r="CJ9" i="2"/>
  <c r="CM9" i="2"/>
  <c r="CP9" i="2"/>
  <c r="AY9" i="2"/>
  <c r="AS9" i="2"/>
  <c r="AV9" i="2"/>
  <c r="AP9" i="2"/>
  <c r="BB9" i="2"/>
  <c r="BE9" i="2"/>
  <c r="BK9" i="2"/>
  <c r="BN9" i="2"/>
  <c r="BQ9" i="2"/>
  <c r="BT9" i="2"/>
  <c r="BZ9" i="2"/>
  <c r="CC9" i="2"/>
  <c r="CF9" i="2"/>
  <c r="CI9" i="2"/>
  <c r="CL9" i="2"/>
  <c r="CO9" i="2"/>
  <c r="AX11" i="2"/>
  <c r="AR11" i="2"/>
  <c r="AU11" i="2"/>
  <c r="AO11" i="2"/>
  <c r="BA11" i="2"/>
  <c r="BD11" i="2"/>
  <c r="BJ11" i="2"/>
  <c r="BM11" i="2"/>
  <c r="BP11" i="2"/>
  <c r="BS11" i="2"/>
  <c r="BY11" i="2"/>
  <c r="CB11" i="2"/>
  <c r="CE11" i="2"/>
  <c r="CH11" i="2"/>
  <c r="CK11" i="2"/>
  <c r="CN11" i="2"/>
  <c r="AZ11" i="2"/>
  <c r="AT11" i="2"/>
  <c r="AW11" i="2"/>
  <c r="AQ11" i="2"/>
  <c r="BC11" i="2"/>
  <c r="BF11" i="2"/>
  <c r="BL11" i="2"/>
  <c r="BO11" i="2"/>
  <c r="BR11" i="2"/>
  <c r="BU11" i="2"/>
  <c r="CA11" i="2"/>
  <c r="CD11" i="2"/>
  <c r="CG11" i="2"/>
  <c r="CJ11" i="2"/>
  <c r="CM11" i="2"/>
  <c r="CP11" i="2"/>
  <c r="AY11" i="2"/>
  <c r="AS11" i="2"/>
  <c r="AV11" i="2"/>
  <c r="AP11" i="2"/>
  <c r="BB11" i="2"/>
  <c r="BE11" i="2"/>
  <c r="BK11" i="2"/>
  <c r="BN11" i="2"/>
  <c r="BQ11" i="2"/>
  <c r="BT11" i="2"/>
  <c r="BZ11" i="2"/>
  <c r="CC11" i="2"/>
  <c r="CF11" i="2"/>
  <c r="CI11" i="2"/>
  <c r="CL11" i="2"/>
  <c r="CO11" i="2"/>
  <c r="AX12" i="2"/>
  <c r="AR12" i="2"/>
  <c r="AU12" i="2"/>
  <c r="AO12" i="2"/>
  <c r="BA12" i="2"/>
  <c r="BD12" i="2"/>
  <c r="BJ12" i="2"/>
  <c r="BM12" i="2"/>
  <c r="BP12" i="2"/>
  <c r="BS12" i="2"/>
  <c r="BY12" i="2"/>
  <c r="CB12" i="2"/>
  <c r="CE12" i="2"/>
  <c r="CH12" i="2"/>
  <c r="CK12" i="2"/>
  <c r="CN12" i="2"/>
  <c r="AZ12" i="2"/>
  <c r="AT12" i="2"/>
  <c r="AW12" i="2"/>
  <c r="AQ12" i="2"/>
  <c r="BC12" i="2"/>
  <c r="BF12" i="2"/>
  <c r="BL12" i="2"/>
  <c r="BO12" i="2"/>
  <c r="BR12" i="2"/>
  <c r="BU12" i="2"/>
  <c r="CA12" i="2"/>
  <c r="CD12" i="2"/>
  <c r="CG12" i="2"/>
  <c r="CJ12" i="2"/>
  <c r="CM12" i="2"/>
  <c r="CP12" i="2"/>
  <c r="AY12" i="2"/>
  <c r="AS12" i="2"/>
  <c r="AV12" i="2"/>
  <c r="AP12" i="2"/>
  <c r="BB12" i="2"/>
  <c r="BE12" i="2"/>
  <c r="BK12" i="2"/>
  <c r="BN12" i="2"/>
  <c r="BQ12" i="2"/>
  <c r="BT12" i="2"/>
  <c r="BZ12" i="2"/>
  <c r="CC12" i="2"/>
  <c r="CF12" i="2"/>
  <c r="CI12" i="2"/>
  <c r="CL12" i="2"/>
  <c r="CO12" i="2"/>
  <c r="AX13" i="2"/>
  <c r="AR13" i="2"/>
  <c r="AU13" i="2"/>
  <c r="AO13" i="2"/>
  <c r="BA13" i="2"/>
  <c r="BD13" i="2"/>
  <c r="BJ13" i="2"/>
  <c r="BM13" i="2"/>
  <c r="BP13" i="2"/>
  <c r="BS13" i="2"/>
  <c r="BY13" i="2"/>
  <c r="CB13" i="2"/>
  <c r="CE13" i="2"/>
  <c r="CH13" i="2"/>
  <c r="CK13" i="2"/>
  <c r="CN13" i="2"/>
  <c r="AZ13" i="2"/>
  <c r="AT13" i="2"/>
  <c r="AW13" i="2"/>
  <c r="AQ13" i="2"/>
  <c r="BC13" i="2"/>
  <c r="BF13" i="2"/>
  <c r="BL13" i="2"/>
  <c r="BO13" i="2"/>
  <c r="BR13" i="2"/>
  <c r="BU13" i="2"/>
  <c r="CA13" i="2"/>
  <c r="CD13" i="2"/>
  <c r="CG13" i="2"/>
  <c r="CJ13" i="2"/>
  <c r="CM13" i="2"/>
  <c r="CP13" i="2"/>
  <c r="AY13" i="2"/>
  <c r="AS13" i="2"/>
  <c r="AV13" i="2"/>
  <c r="AP13" i="2"/>
  <c r="BB13" i="2"/>
  <c r="BE13" i="2"/>
  <c r="BK13" i="2"/>
  <c r="BN13" i="2"/>
  <c r="BQ13" i="2"/>
  <c r="BT13" i="2"/>
  <c r="BZ13" i="2"/>
  <c r="CC13" i="2"/>
  <c r="CF13" i="2"/>
  <c r="CI13" i="2"/>
  <c r="CL13" i="2"/>
  <c r="CO13" i="2"/>
  <c r="AX15" i="2"/>
  <c r="AR15" i="2"/>
  <c r="AU15" i="2"/>
  <c r="AO15" i="2"/>
  <c r="BA15" i="2"/>
  <c r="BD15" i="2"/>
  <c r="BJ15" i="2"/>
  <c r="BM15" i="2"/>
  <c r="BP15" i="2"/>
  <c r="BS15" i="2"/>
  <c r="BY15" i="2"/>
  <c r="CB15" i="2"/>
  <c r="CE15" i="2"/>
  <c r="CH15" i="2"/>
  <c r="CK15" i="2"/>
  <c r="CN15" i="2"/>
  <c r="AZ15" i="2"/>
  <c r="AT15" i="2"/>
  <c r="AW15" i="2"/>
  <c r="AQ15" i="2"/>
  <c r="BC15" i="2"/>
  <c r="BF15" i="2"/>
  <c r="BL15" i="2"/>
  <c r="BO15" i="2"/>
  <c r="BR15" i="2"/>
  <c r="BU15" i="2"/>
  <c r="CA15" i="2"/>
  <c r="CD15" i="2"/>
  <c r="CG15" i="2"/>
  <c r="CJ15" i="2"/>
  <c r="CM15" i="2"/>
  <c r="CP15" i="2"/>
  <c r="AY15" i="2"/>
  <c r="AS15" i="2"/>
  <c r="AV15" i="2"/>
  <c r="AP15" i="2"/>
  <c r="BB15" i="2"/>
  <c r="BE15" i="2"/>
  <c r="BK15" i="2"/>
  <c r="BN15" i="2"/>
  <c r="BQ15" i="2"/>
  <c r="BT15" i="2"/>
  <c r="BZ15" i="2"/>
  <c r="CC15" i="2"/>
  <c r="CF15" i="2"/>
  <c r="CI15" i="2"/>
  <c r="CL15" i="2"/>
  <c r="CO15" i="2"/>
  <c r="AX17" i="2"/>
  <c r="AR17" i="2"/>
  <c r="AU17" i="2"/>
  <c r="AO17" i="2"/>
  <c r="BA17" i="2"/>
  <c r="BD17" i="2"/>
  <c r="BJ17" i="2"/>
  <c r="BM17" i="2"/>
  <c r="BP17" i="2"/>
  <c r="BS17" i="2"/>
  <c r="BY17" i="2"/>
  <c r="CB17" i="2"/>
  <c r="CE17" i="2"/>
  <c r="CH17" i="2"/>
  <c r="CK17" i="2"/>
  <c r="CN17" i="2"/>
  <c r="AZ17" i="2"/>
  <c r="AT17" i="2"/>
  <c r="AW17" i="2"/>
  <c r="AQ17" i="2"/>
  <c r="BC17" i="2"/>
  <c r="BF17" i="2"/>
  <c r="BL17" i="2"/>
  <c r="BO17" i="2"/>
  <c r="BR17" i="2"/>
  <c r="BU17" i="2"/>
  <c r="CA17" i="2"/>
  <c r="CD17" i="2"/>
  <c r="CG17" i="2"/>
  <c r="CJ17" i="2"/>
  <c r="CM17" i="2"/>
  <c r="CP17" i="2"/>
  <c r="AY17" i="2"/>
  <c r="AS17" i="2"/>
  <c r="AV17" i="2"/>
  <c r="AP17" i="2"/>
  <c r="BB17" i="2"/>
  <c r="BE17" i="2"/>
  <c r="BK17" i="2"/>
  <c r="BN17" i="2"/>
  <c r="BQ17" i="2"/>
  <c r="BT17" i="2"/>
  <c r="BZ17" i="2"/>
  <c r="CC17" i="2"/>
  <c r="CF17" i="2"/>
  <c r="CI17" i="2"/>
  <c r="CL17" i="2"/>
  <c r="CO17" i="2"/>
  <c r="AX18" i="2"/>
  <c r="AR18" i="2"/>
  <c r="AU18" i="2"/>
  <c r="AO18" i="2"/>
  <c r="BA18" i="2"/>
  <c r="BD18" i="2"/>
  <c r="BJ18" i="2"/>
  <c r="BM18" i="2"/>
  <c r="BP18" i="2"/>
  <c r="BS18" i="2"/>
  <c r="BY18" i="2"/>
  <c r="CB18" i="2"/>
  <c r="CE18" i="2"/>
  <c r="CH18" i="2"/>
  <c r="CK18" i="2"/>
  <c r="CN18" i="2"/>
  <c r="AZ18" i="2"/>
  <c r="AT18" i="2"/>
  <c r="AW18" i="2"/>
  <c r="AQ18" i="2"/>
  <c r="BC18" i="2"/>
  <c r="BF18" i="2"/>
  <c r="BL18" i="2"/>
  <c r="BO18" i="2"/>
  <c r="BR18" i="2"/>
  <c r="BU18" i="2"/>
  <c r="CA18" i="2"/>
  <c r="CD18" i="2"/>
  <c r="CG18" i="2"/>
  <c r="CJ18" i="2"/>
  <c r="CM18" i="2"/>
  <c r="CP18" i="2"/>
  <c r="AY18" i="2"/>
  <c r="AS18" i="2"/>
  <c r="AV18" i="2"/>
  <c r="AP18" i="2"/>
  <c r="BB18" i="2"/>
  <c r="BE18" i="2"/>
  <c r="BK18" i="2"/>
  <c r="BN18" i="2"/>
  <c r="BQ18" i="2"/>
  <c r="BT18" i="2"/>
  <c r="BZ18" i="2"/>
  <c r="CC18" i="2"/>
  <c r="CF18" i="2"/>
  <c r="CI18" i="2"/>
  <c r="CL18" i="2"/>
  <c r="CO18" i="2"/>
  <c r="AX19" i="2"/>
  <c r="AR19" i="2"/>
  <c r="AU19" i="2"/>
  <c r="AO19" i="2"/>
  <c r="BA19" i="2"/>
  <c r="BD19" i="2"/>
  <c r="BJ19" i="2"/>
  <c r="BM19" i="2"/>
  <c r="BP19" i="2"/>
  <c r="BS19" i="2"/>
  <c r="BY19" i="2"/>
  <c r="CB19" i="2"/>
  <c r="CE19" i="2"/>
  <c r="CH19" i="2"/>
  <c r="CK19" i="2"/>
  <c r="CN19" i="2"/>
  <c r="AZ19" i="2"/>
  <c r="AT19" i="2"/>
  <c r="AW19" i="2"/>
  <c r="AQ19" i="2"/>
  <c r="BC19" i="2"/>
  <c r="BF19" i="2"/>
  <c r="BL19" i="2"/>
  <c r="BO19" i="2"/>
  <c r="BR19" i="2"/>
  <c r="BU19" i="2"/>
  <c r="CA19" i="2"/>
  <c r="CD19" i="2"/>
  <c r="CG19" i="2"/>
  <c r="CJ19" i="2"/>
  <c r="CM19" i="2"/>
  <c r="CP19" i="2"/>
  <c r="AY19" i="2"/>
  <c r="AS19" i="2"/>
  <c r="AV19" i="2"/>
  <c r="AP19" i="2"/>
  <c r="BB19" i="2"/>
  <c r="BE19" i="2"/>
  <c r="BK19" i="2"/>
  <c r="BN19" i="2"/>
  <c r="BQ19" i="2"/>
  <c r="BT19" i="2"/>
  <c r="BZ19" i="2"/>
  <c r="CC19" i="2"/>
  <c r="CF19" i="2"/>
  <c r="CI19" i="2"/>
  <c r="CL19" i="2"/>
  <c r="CO19" i="2"/>
  <c r="AX20" i="2"/>
  <c r="AR20" i="2"/>
  <c r="AU20" i="2"/>
  <c r="AO20" i="2"/>
  <c r="BA20" i="2"/>
  <c r="BD20" i="2"/>
  <c r="BJ20" i="2"/>
  <c r="BM20" i="2"/>
  <c r="BP20" i="2"/>
  <c r="BS20" i="2"/>
  <c r="BY20" i="2"/>
  <c r="CB20" i="2"/>
  <c r="CE20" i="2"/>
  <c r="CH20" i="2"/>
  <c r="CK20" i="2"/>
  <c r="CN20" i="2"/>
  <c r="AZ20" i="2"/>
  <c r="AT20" i="2"/>
  <c r="AW20" i="2"/>
  <c r="AQ20" i="2"/>
  <c r="BC20" i="2"/>
  <c r="BF20" i="2"/>
  <c r="BL20" i="2"/>
  <c r="BO20" i="2"/>
  <c r="BR20" i="2"/>
  <c r="BU20" i="2"/>
  <c r="CA20" i="2"/>
  <c r="CD20" i="2"/>
  <c r="CG20" i="2"/>
  <c r="CJ20" i="2"/>
  <c r="CM20" i="2"/>
  <c r="CP20" i="2"/>
  <c r="AY20" i="2"/>
  <c r="AS20" i="2"/>
  <c r="AV20" i="2"/>
  <c r="AP20" i="2"/>
  <c r="BB20" i="2"/>
  <c r="BE20" i="2"/>
  <c r="BK20" i="2"/>
  <c r="BN20" i="2"/>
  <c r="BQ20" i="2"/>
  <c r="BT20" i="2"/>
  <c r="BZ20" i="2"/>
  <c r="CC20" i="2"/>
  <c r="CF20" i="2"/>
  <c r="CI20" i="2"/>
  <c r="CL20" i="2"/>
  <c r="CO20" i="2"/>
  <c r="AX25" i="2"/>
  <c r="AR25" i="2"/>
  <c r="AU25" i="2"/>
  <c r="AO25" i="2"/>
  <c r="BA25" i="2"/>
  <c r="BD25" i="2"/>
  <c r="BJ25" i="2"/>
  <c r="BM25" i="2"/>
  <c r="BP25" i="2"/>
  <c r="BS25" i="2"/>
  <c r="BY25" i="2"/>
  <c r="CB25" i="2"/>
  <c r="CE25" i="2"/>
  <c r="CH25" i="2"/>
  <c r="CK25" i="2"/>
  <c r="CN25" i="2"/>
  <c r="AZ25" i="2"/>
  <c r="AT25" i="2"/>
  <c r="AW25" i="2"/>
  <c r="AQ25" i="2"/>
  <c r="BC25" i="2"/>
  <c r="BF25" i="2"/>
  <c r="BL25" i="2"/>
  <c r="BO25" i="2"/>
  <c r="BR25" i="2"/>
  <c r="BU25" i="2"/>
  <c r="CA25" i="2"/>
  <c r="CD25" i="2"/>
  <c r="CG25" i="2"/>
  <c r="CJ25" i="2"/>
  <c r="CM25" i="2"/>
  <c r="CP25" i="2"/>
  <c r="AY25" i="2"/>
  <c r="AS25" i="2"/>
  <c r="AV25" i="2"/>
  <c r="AP25" i="2"/>
  <c r="BB25" i="2"/>
  <c r="BE25" i="2"/>
  <c r="BK25" i="2"/>
  <c r="BN25" i="2"/>
  <c r="BQ25" i="2"/>
  <c r="BT25" i="2"/>
  <c r="BZ25" i="2"/>
  <c r="CC25" i="2"/>
  <c r="CF25" i="2"/>
  <c r="CI25" i="2"/>
  <c r="CL25" i="2"/>
  <c r="CO25" i="2"/>
  <c r="AX27" i="2"/>
  <c r="AR27" i="2"/>
  <c r="AU27" i="2"/>
  <c r="AO27" i="2"/>
  <c r="BA27" i="2"/>
  <c r="BD27" i="2"/>
  <c r="BJ27" i="2"/>
  <c r="BM27" i="2"/>
  <c r="BP27" i="2"/>
  <c r="BS27" i="2"/>
  <c r="BY27" i="2"/>
  <c r="CB27" i="2"/>
  <c r="CE27" i="2"/>
  <c r="CH27" i="2"/>
  <c r="CK27" i="2"/>
  <c r="CN27" i="2"/>
  <c r="AZ27" i="2"/>
  <c r="AT27" i="2"/>
  <c r="AW27" i="2"/>
  <c r="AQ27" i="2"/>
  <c r="BC27" i="2"/>
  <c r="BF27" i="2"/>
  <c r="BL27" i="2"/>
  <c r="BO27" i="2"/>
  <c r="BR27" i="2"/>
  <c r="BU27" i="2"/>
  <c r="CA27" i="2"/>
  <c r="CD27" i="2"/>
  <c r="CG27" i="2"/>
  <c r="CJ27" i="2"/>
  <c r="CM27" i="2"/>
  <c r="CP27" i="2"/>
  <c r="AY27" i="2"/>
  <c r="AS27" i="2"/>
  <c r="AV27" i="2"/>
  <c r="AP27" i="2"/>
  <c r="BB27" i="2"/>
  <c r="BE27" i="2"/>
  <c r="BK27" i="2"/>
  <c r="BN27" i="2"/>
  <c r="BQ27" i="2"/>
  <c r="BT27" i="2"/>
  <c r="BZ27" i="2"/>
  <c r="CC27" i="2"/>
  <c r="CF27" i="2"/>
  <c r="CI27" i="2"/>
  <c r="CL27" i="2"/>
  <c r="CO27" i="2"/>
  <c r="AX3" i="2"/>
  <c r="AR3" i="2"/>
  <c r="AU3" i="2"/>
  <c r="AO3" i="2"/>
  <c r="BA3" i="2"/>
  <c r="BD3" i="2"/>
  <c r="BJ3" i="2"/>
  <c r="BM3" i="2"/>
  <c r="BP3" i="2"/>
  <c r="BS3" i="2"/>
  <c r="BY3" i="2"/>
  <c r="CB3" i="2"/>
  <c r="CE3" i="2"/>
  <c r="CH3" i="2"/>
  <c r="CK3" i="2"/>
  <c r="CN3" i="2"/>
  <c r="AZ3" i="2"/>
  <c r="AT3" i="2"/>
  <c r="AW3" i="2"/>
  <c r="AQ3" i="2"/>
  <c r="BC3" i="2"/>
  <c r="BF3" i="2"/>
  <c r="BL3" i="2"/>
  <c r="BO3" i="2"/>
  <c r="BR3" i="2"/>
  <c r="BU3" i="2"/>
  <c r="CA3" i="2"/>
  <c r="CD3" i="2"/>
  <c r="CG3" i="2"/>
  <c r="CJ3" i="2"/>
  <c r="CM3" i="2"/>
  <c r="CP3" i="2"/>
  <c r="AY3" i="2"/>
  <c r="AS3" i="2"/>
  <c r="AV3" i="2"/>
  <c r="AP3" i="2"/>
  <c r="BB3" i="2"/>
  <c r="BE3" i="2"/>
  <c r="BK3" i="2"/>
  <c r="BN3" i="2"/>
  <c r="BQ3" i="2"/>
  <c r="BT3" i="2"/>
  <c r="BZ3" i="2"/>
  <c r="CC3" i="2"/>
  <c r="CF3" i="2"/>
  <c r="CI3" i="2"/>
  <c r="CL3" i="2"/>
  <c r="CO3" i="2"/>
  <c r="DI4" i="2"/>
  <c r="DI5" i="2"/>
  <c r="DI6" i="2"/>
  <c r="DI7" i="2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3" i="2"/>
  <c r="DB6" i="2"/>
  <c r="DB10" i="2"/>
  <c r="DB14" i="2"/>
  <c r="DB16" i="2"/>
  <c r="DB21" i="2"/>
  <c r="DB22" i="2"/>
  <c r="DB23" i="2"/>
  <c r="CY6" i="2"/>
  <c r="CY10" i="2"/>
  <c r="CY14" i="2"/>
  <c r="CY16" i="2"/>
  <c r="CY21" i="2"/>
  <c r="CY22" i="2"/>
  <c r="CY23" i="2"/>
  <c r="CV6" i="2"/>
  <c r="CV10" i="2"/>
  <c r="CV14" i="2"/>
  <c r="CV16" i="2"/>
  <c r="CV21" i="2"/>
  <c r="CV22" i="2"/>
  <c r="CV23" i="2"/>
  <c r="CS6" i="2"/>
  <c r="CS10" i="2"/>
  <c r="CS14" i="2"/>
  <c r="CS16" i="2"/>
  <c r="CS21" i="2"/>
  <c r="CS22" i="2"/>
  <c r="CS23" i="2"/>
  <c r="CP6" i="2"/>
  <c r="CP10" i="2"/>
  <c r="CP14" i="2"/>
  <c r="CP16" i="2"/>
  <c r="CP21" i="2"/>
  <c r="CP22" i="2"/>
  <c r="CP23" i="2"/>
  <c r="CP24" i="2"/>
  <c r="CP26" i="2"/>
  <c r="CM6" i="2"/>
  <c r="CM10" i="2"/>
  <c r="CM14" i="2"/>
  <c r="CM16" i="2"/>
  <c r="CM21" i="2"/>
  <c r="CM22" i="2"/>
  <c r="CM23" i="2"/>
  <c r="CM24" i="2"/>
  <c r="CM26" i="2"/>
  <c r="CJ6" i="2"/>
  <c r="CJ10" i="2"/>
  <c r="CJ14" i="2"/>
  <c r="CJ16" i="2"/>
  <c r="CJ21" i="2"/>
  <c r="CJ22" i="2"/>
  <c r="CJ23" i="2"/>
  <c r="CJ24" i="2"/>
  <c r="CJ26" i="2"/>
  <c r="CG6" i="2"/>
  <c r="CG10" i="2"/>
  <c r="CG14" i="2"/>
  <c r="CG16" i="2"/>
  <c r="CG21" i="2"/>
  <c r="CG22" i="2"/>
  <c r="CG23" i="2"/>
  <c r="CG24" i="2"/>
  <c r="CG26" i="2"/>
  <c r="CD6" i="2"/>
  <c r="CD10" i="2"/>
  <c r="CD14" i="2"/>
  <c r="CD16" i="2"/>
  <c r="CD21" i="2"/>
  <c r="CD22" i="2"/>
  <c r="CD23" i="2"/>
  <c r="CD24" i="2"/>
  <c r="CD26" i="2"/>
  <c r="CA6" i="2"/>
  <c r="CA10" i="2"/>
  <c r="CA14" i="2"/>
  <c r="CA16" i="2"/>
  <c r="CA21" i="2"/>
  <c r="CA22" i="2"/>
  <c r="CA23" i="2"/>
  <c r="CA24" i="2"/>
  <c r="CA26" i="2"/>
  <c r="BX6" i="2"/>
  <c r="BX10" i="2"/>
  <c r="BX14" i="2"/>
  <c r="BX16" i="2"/>
  <c r="BX21" i="2"/>
  <c r="BX22" i="2"/>
  <c r="BX23" i="2"/>
  <c r="BX24" i="2"/>
  <c r="BX26" i="2"/>
  <c r="BU6" i="2"/>
  <c r="BU10" i="2"/>
  <c r="BU14" i="2"/>
  <c r="BU16" i="2"/>
  <c r="BU21" i="2"/>
  <c r="BU22" i="2"/>
  <c r="BU23" i="2"/>
  <c r="BU24" i="2"/>
  <c r="BU26" i="2"/>
  <c r="BR6" i="2"/>
  <c r="BR10" i="2"/>
  <c r="BR14" i="2"/>
  <c r="BR16" i="2"/>
  <c r="BR21" i="2"/>
  <c r="BR22" i="2"/>
  <c r="BR23" i="2"/>
  <c r="BR24" i="2"/>
  <c r="BR26" i="2"/>
  <c r="BO6" i="2"/>
  <c r="BO10" i="2"/>
  <c r="BO14" i="2"/>
  <c r="BO16" i="2"/>
  <c r="BO21" i="2"/>
  <c r="BO22" i="2"/>
  <c r="BO23" i="2"/>
  <c r="BO24" i="2"/>
  <c r="BO26" i="2"/>
  <c r="BL6" i="2"/>
  <c r="BL10" i="2"/>
  <c r="BL14" i="2"/>
  <c r="BL16" i="2"/>
  <c r="BL21" i="2"/>
  <c r="BL22" i="2"/>
  <c r="BL23" i="2"/>
  <c r="BL24" i="2"/>
  <c r="BL26" i="2"/>
  <c r="BI6" i="2"/>
  <c r="BI10" i="2"/>
  <c r="BI14" i="2"/>
  <c r="BI16" i="2"/>
  <c r="BI21" i="2"/>
  <c r="BI22" i="2"/>
  <c r="BI23" i="2"/>
  <c r="BI24" i="2"/>
  <c r="BI26" i="2"/>
  <c r="BF6" i="2"/>
  <c r="BF10" i="2"/>
  <c r="BF14" i="2"/>
  <c r="BF16" i="2"/>
  <c r="BF21" i="2"/>
  <c r="BF22" i="2"/>
  <c r="BF23" i="2"/>
  <c r="BF24" i="2"/>
  <c r="BF26" i="2"/>
  <c r="BC6" i="2"/>
  <c r="BC10" i="2"/>
  <c r="BC14" i="2"/>
  <c r="BC16" i="2"/>
  <c r="BC21" i="2"/>
  <c r="BC22" i="2"/>
  <c r="BC23" i="2"/>
  <c r="BC24" i="2"/>
  <c r="BC26" i="2"/>
  <c r="AZ6" i="2"/>
  <c r="AZ10" i="2"/>
  <c r="AZ14" i="2"/>
  <c r="AZ16" i="2"/>
  <c r="AZ21" i="2"/>
  <c r="AZ22" i="2"/>
  <c r="AZ23" i="2"/>
  <c r="AZ24" i="2"/>
  <c r="AZ26" i="2"/>
  <c r="AW6" i="2"/>
  <c r="AW10" i="2"/>
  <c r="AW14" i="2"/>
  <c r="AW16" i="2"/>
  <c r="AW21" i="2"/>
  <c r="AW22" i="2"/>
  <c r="AW23" i="2"/>
  <c r="AW24" i="2"/>
  <c r="AW26" i="2"/>
  <c r="AT6" i="2"/>
  <c r="AT10" i="2"/>
  <c r="AT14" i="2"/>
  <c r="AT16" i="2"/>
  <c r="AT21" i="2"/>
  <c r="AT22" i="2"/>
  <c r="AT23" i="2"/>
  <c r="AT24" i="2"/>
  <c r="AT26" i="2"/>
  <c r="AQ6" i="2"/>
  <c r="AQ10" i="2"/>
  <c r="AQ14" i="2"/>
  <c r="AQ16" i="2"/>
  <c r="AQ21" i="2"/>
  <c r="AQ22" i="2"/>
  <c r="AQ23" i="2"/>
  <c r="AQ24" i="2"/>
  <c r="AQ26" i="2"/>
  <c r="DA6" i="2"/>
  <c r="DA10" i="2"/>
  <c r="DA14" i="2"/>
  <c r="DA16" i="2"/>
  <c r="DA21" i="2"/>
  <c r="DA22" i="2"/>
  <c r="DA23" i="2"/>
  <c r="CX6" i="2"/>
  <c r="CX10" i="2"/>
  <c r="CX14" i="2"/>
  <c r="CX16" i="2"/>
  <c r="CX21" i="2"/>
  <c r="CX22" i="2"/>
  <c r="CX23" i="2"/>
  <c r="CU6" i="2"/>
  <c r="CU10" i="2"/>
  <c r="CU14" i="2"/>
  <c r="CU16" i="2"/>
  <c r="CU21" i="2"/>
  <c r="CU22" i="2"/>
  <c r="CU23" i="2"/>
  <c r="CR6" i="2"/>
  <c r="CR10" i="2"/>
  <c r="CR14" i="2"/>
  <c r="CR16" i="2"/>
  <c r="CR21" i="2"/>
  <c r="CR22" i="2"/>
  <c r="CR23" i="2"/>
  <c r="CO6" i="2"/>
  <c r="CO10" i="2"/>
  <c r="CO14" i="2"/>
  <c r="CO16" i="2"/>
  <c r="CO21" i="2"/>
  <c r="CO22" i="2"/>
  <c r="CO23" i="2"/>
  <c r="CO24" i="2"/>
  <c r="CO26" i="2"/>
  <c r="CL6" i="2"/>
  <c r="CL10" i="2"/>
  <c r="CL14" i="2"/>
  <c r="CL16" i="2"/>
  <c r="CL21" i="2"/>
  <c r="CL22" i="2"/>
  <c r="CL23" i="2"/>
  <c r="CL24" i="2"/>
  <c r="CL26" i="2"/>
  <c r="CI6" i="2"/>
  <c r="CI10" i="2"/>
  <c r="CI14" i="2"/>
  <c r="CI16" i="2"/>
  <c r="CI21" i="2"/>
  <c r="CI22" i="2"/>
  <c r="CI23" i="2"/>
  <c r="CI24" i="2"/>
  <c r="CI26" i="2"/>
  <c r="CF6" i="2"/>
  <c r="CF10" i="2"/>
  <c r="CF14" i="2"/>
  <c r="CF16" i="2"/>
  <c r="CF21" i="2"/>
  <c r="CF22" i="2"/>
  <c r="CF23" i="2"/>
  <c r="CF24" i="2"/>
  <c r="CF26" i="2"/>
  <c r="CC6" i="2"/>
  <c r="CC10" i="2"/>
  <c r="CC14" i="2"/>
  <c r="CC16" i="2"/>
  <c r="CC21" i="2"/>
  <c r="CC22" i="2"/>
  <c r="CC23" i="2"/>
  <c r="CC24" i="2"/>
  <c r="CC26" i="2"/>
  <c r="BZ6" i="2"/>
  <c r="BZ10" i="2"/>
  <c r="BZ14" i="2"/>
  <c r="BZ16" i="2"/>
  <c r="BZ21" i="2"/>
  <c r="BZ22" i="2"/>
  <c r="BZ23" i="2"/>
  <c r="BZ24" i="2"/>
  <c r="BZ26" i="2"/>
  <c r="BW6" i="2"/>
  <c r="BW10" i="2"/>
  <c r="BW14" i="2"/>
  <c r="BW16" i="2"/>
  <c r="BW21" i="2"/>
  <c r="BW22" i="2"/>
  <c r="BW23" i="2"/>
  <c r="BW24" i="2"/>
  <c r="BW26" i="2"/>
  <c r="BT6" i="2"/>
  <c r="BT10" i="2"/>
  <c r="BT14" i="2"/>
  <c r="BT16" i="2"/>
  <c r="BT21" i="2"/>
  <c r="BT22" i="2"/>
  <c r="BT23" i="2"/>
  <c r="BT24" i="2"/>
  <c r="BT26" i="2"/>
  <c r="BQ6" i="2"/>
  <c r="BQ10" i="2"/>
  <c r="BQ14" i="2"/>
  <c r="BQ16" i="2"/>
  <c r="BQ21" i="2"/>
  <c r="BQ22" i="2"/>
  <c r="BQ23" i="2"/>
  <c r="BQ24" i="2"/>
  <c r="BQ26" i="2"/>
  <c r="BN6" i="2"/>
  <c r="BN10" i="2"/>
  <c r="BN14" i="2"/>
  <c r="BN16" i="2"/>
  <c r="BN21" i="2"/>
  <c r="BN22" i="2"/>
  <c r="BN23" i="2"/>
  <c r="BN24" i="2"/>
  <c r="BN26" i="2"/>
  <c r="BK6" i="2"/>
  <c r="BK10" i="2"/>
  <c r="BK14" i="2"/>
  <c r="BK16" i="2"/>
  <c r="BK21" i="2"/>
  <c r="BK22" i="2"/>
  <c r="BK23" i="2"/>
  <c r="BK24" i="2"/>
  <c r="BK26" i="2"/>
  <c r="BH6" i="2"/>
  <c r="BH10" i="2"/>
  <c r="BH14" i="2"/>
  <c r="BH16" i="2"/>
  <c r="BH21" i="2"/>
  <c r="BH22" i="2"/>
  <c r="BH23" i="2"/>
  <c r="BH24" i="2"/>
  <c r="BH26" i="2"/>
  <c r="BE6" i="2"/>
  <c r="BE10" i="2"/>
  <c r="BE14" i="2"/>
  <c r="BE16" i="2"/>
  <c r="BE21" i="2"/>
  <c r="BE22" i="2"/>
  <c r="BE23" i="2"/>
  <c r="BE24" i="2"/>
  <c r="BE26" i="2"/>
  <c r="BB6" i="2"/>
  <c r="BB10" i="2"/>
  <c r="BB14" i="2"/>
  <c r="BB16" i="2"/>
  <c r="BB21" i="2"/>
  <c r="BB22" i="2"/>
  <c r="BB23" i="2"/>
  <c r="BB24" i="2"/>
  <c r="BB26" i="2"/>
  <c r="AY6" i="2"/>
  <c r="AY10" i="2"/>
  <c r="AY14" i="2"/>
  <c r="AY16" i="2"/>
  <c r="AY21" i="2"/>
  <c r="AY22" i="2"/>
  <c r="AY23" i="2"/>
  <c r="AY24" i="2"/>
  <c r="AY26" i="2"/>
  <c r="AV6" i="2"/>
  <c r="AV10" i="2"/>
  <c r="AV14" i="2"/>
  <c r="AV16" i="2"/>
  <c r="AV21" i="2"/>
  <c r="AV22" i="2"/>
  <c r="AV23" i="2"/>
  <c r="AV24" i="2"/>
  <c r="AV26" i="2"/>
  <c r="AS6" i="2"/>
  <c r="AS10" i="2"/>
  <c r="AS14" i="2"/>
  <c r="AS16" i="2"/>
  <c r="AS21" i="2"/>
  <c r="AS22" i="2"/>
  <c r="AS23" i="2"/>
  <c r="AS24" i="2"/>
  <c r="AS26" i="2"/>
  <c r="AP6" i="2"/>
  <c r="AP10" i="2"/>
  <c r="AP14" i="2"/>
  <c r="AP16" i="2"/>
  <c r="AP21" i="2"/>
  <c r="AP22" i="2"/>
  <c r="AP23" i="2"/>
  <c r="AP24" i="2"/>
  <c r="AP26" i="2"/>
  <c r="CZ6" i="2"/>
  <c r="CZ10" i="2"/>
  <c r="CZ14" i="2"/>
  <c r="CZ16" i="2"/>
  <c r="CZ21" i="2"/>
  <c r="CZ22" i="2"/>
  <c r="CZ23" i="2"/>
  <c r="CW6" i="2"/>
  <c r="CW10" i="2"/>
  <c r="CW14" i="2"/>
  <c r="CW16" i="2"/>
  <c r="CW21" i="2"/>
  <c r="CW22" i="2"/>
  <c r="CW23" i="2"/>
  <c r="CT6" i="2"/>
  <c r="CT10" i="2"/>
  <c r="CT14" i="2"/>
  <c r="CT16" i="2"/>
  <c r="CT21" i="2"/>
  <c r="CT22" i="2"/>
  <c r="CT23" i="2"/>
  <c r="CQ6" i="2"/>
  <c r="CQ10" i="2"/>
  <c r="CQ14" i="2"/>
  <c r="CQ16" i="2"/>
  <c r="CQ21" i="2"/>
  <c r="CQ22" i="2"/>
  <c r="CQ23" i="2"/>
  <c r="CN6" i="2"/>
  <c r="CN10" i="2"/>
  <c r="CN14" i="2"/>
  <c r="CN16" i="2"/>
  <c r="CN21" i="2"/>
  <c r="CN22" i="2"/>
  <c r="CN23" i="2"/>
  <c r="CN24" i="2"/>
  <c r="CN26" i="2"/>
  <c r="CK6" i="2"/>
  <c r="CK10" i="2"/>
  <c r="CK14" i="2"/>
  <c r="CK16" i="2"/>
  <c r="CK21" i="2"/>
  <c r="CK22" i="2"/>
  <c r="CK23" i="2"/>
  <c r="CK24" i="2"/>
  <c r="CK26" i="2"/>
  <c r="CH6" i="2"/>
  <c r="CH10" i="2"/>
  <c r="CH14" i="2"/>
  <c r="CH16" i="2"/>
  <c r="CH21" i="2"/>
  <c r="CH22" i="2"/>
  <c r="CH23" i="2"/>
  <c r="CH24" i="2"/>
  <c r="CH26" i="2"/>
  <c r="CE6" i="2"/>
  <c r="CE10" i="2"/>
  <c r="CE14" i="2"/>
  <c r="CE16" i="2"/>
  <c r="CE21" i="2"/>
  <c r="CE22" i="2"/>
  <c r="CE23" i="2"/>
  <c r="CE24" i="2"/>
  <c r="CE26" i="2"/>
  <c r="CB6" i="2"/>
  <c r="CB10" i="2"/>
  <c r="CB14" i="2"/>
  <c r="CB16" i="2"/>
  <c r="CB21" i="2"/>
  <c r="CB22" i="2"/>
  <c r="CB23" i="2"/>
  <c r="CB24" i="2"/>
  <c r="CB26" i="2"/>
  <c r="BY6" i="2"/>
  <c r="BY10" i="2"/>
  <c r="BY14" i="2"/>
  <c r="BY16" i="2"/>
  <c r="BY21" i="2"/>
  <c r="BY22" i="2"/>
  <c r="BY23" i="2"/>
  <c r="BY24" i="2"/>
  <c r="BY26" i="2"/>
  <c r="BV6" i="2"/>
  <c r="BV10" i="2"/>
  <c r="BV14" i="2"/>
  <c r="BV16" i="2"/>
  <c r="BV21" i="2"/>
  <c r="BV22" i="2"/>
  <c r="BV23" i="2"/>
  <c r="BV24" i="2"/>
  <c r="BV26" i="2"/>
  <c r="BS6" i="2"/>
  <c r="BS10" i="2"/>
  <c r="BS14" i="2"/>
  <c r="BS16" i="2"/>
  <c r="BS21" i="2"/>
  <c r="BS22" i="2"/>
  <c r="BS23" i="2"/>
  <c r="BS24" i="2"/>
  <c r="BS26" i="2"/>
  <c r="BP6" i="2"/>
  <c r="BP10" i="2"/>
  <c r="BP14" i="2"/>
  <c r="BP16" i="2"/>
  <c r="BP21" i="2"/>
  <c r="BP22" i="2"/>
  <c r="BP23" i="2"/>
  <c r="BP24" i="2"/>
  <c r="BP26" i="2"/>
  <c r="BM6" i="2"/>
  <c r="BM10" i="2"/>
  <c r="BM14" i="2"/>
  <c r="BM16" i="2"/>
  <c r="BM21" i="2"/>
  <c r="BM22" i="2"/>
  <c r="BM23" i="2"/>
  <c r="BM24" i="2"/>
  <c r="BM26" i="2"/>
  <c r="BJ6" i="2"/>
  <c r="BJ10" i="2"/>
  <c r="BJ14" i="2"/>
  <c r="BJ16" i="2"/>
  <c r="BJ21" i="2"/>
  <c r="BJ22" i="2"/>
  <c r="BJ23" i="2"/>
  <c r="BJ24" i="2"/>
  <c r="BJ26" i="2"/>
  <c r="BG6" i="2"/>
  <c r="BG10" i="2"/>
  <c r="BG14" i="2"/>
  <c r="BG16" i="2"/>
  <c r="BG21" i="2"/>
  <c r="BG22" i="2"/>
  <c r="BG23" i="2"/>
  <c r="BG24" i="2"/>
  <c r="BG26" i="2"/>
  <c r="BD6" i="2"/>
  <c r="BD10" i="2"/>
  <c r="BD14" i="2"/>
  <c r="BD16" i="2"/>
  <c r="BD21" i="2"/>
  <c r="BD22" i="2"/>
  <c r="BD23" i="2"/>
  <c r="BD24" i="2"/>
  <c r="BD26" i="2"/>
  <c r="BA6" i="2"/>
  <c r="BA10" i="2"/>
  <c r="BA14" i="2"/>
  <c r="BA16" i="2"/>
  <c r="BA21" i="2"/>
  <c r="BA22" i="2"/>
  <c r="BA23" i="2"/>
  <c r="BA24" i="2"/>
  <c r="BA26" i="2"/>
  <c r="AX6" i="2"/>
  <c r="AX10" i="2"/>
  <c r="AX14" i="2"/>
  <c r="AX16" i="2"/>
  <c r="AX21" i="2"/>
  <c r="AX22" i="2"/>
  <c r="AX23" i="2"/>
  <c r="AX24" i="2"/>
  <c r="AX26" i="2"/>
  <c r="AU6" i="2"/>
  <c r="AU10" i="2"/>
  <c r="AU14" i="2"/>
  <c r="AU16" i="2"/>
  <c r="AU21" i="2"/>
  <c r="AU22" i="2"/>
  <c r="AU23" i="2"/>
  <c r="AU24" i="2"/>
  <c r="AU26" i="2"/>
  <c r="AR6" i="2"/>
  <c r="AR10" i="2"/>
  <c r="AR14" i="2"/>
  <c r="AR16" i="2"/>
  <c r="AR21" i="2"/>
  <c r="AR22" i="2"/>
  <c r="AR23" i="2"/>
  <c r="AR24" i="2"/>
  <c r="AR26" i="2"/>
  <c r="AO6" i="2"/>
  <c r="AO10" i="2"/>
  <c r="AO14" i="2"/>
  <c r="AO16" i="2"/>
  <c r="AO21" i="2"/>
  <c r="AO22" i="2"/>
  <c r="AO23" i="2"/>
  <c r="AO24" i="2"/>
  <c r="AO26" i="2"/>
  <c r="AN6" i="2"/>
  <c r="AN10" i="2"/>
  <c r="AN14" i="2"/>
  <c r="AN16" i="2"/>
  <c r="AN21" i="2"/>
  <c r="AN22" i="2"/>
  <c r="AN23" i="2"/>
  <c r="AN24" i="2"/>
  <c r="AN26" i="2"/>
  <c r="AM6" i="2"/>
  <c r="AM10" i="2"/>
  <c r="AM14" i="2"/>
  <c r="AM16" i="2"/>
  <c r="AM21" i="2"/>
  <c r="AM22" i="2"/>
  <c r="AM23" i="2"/>
  <c r="AM24" i="2"/>
  <c r="AM26" i="2"/>
  <c r="AL6" i="2"/>
  <c r="AL10" i="2"/>
  <c r="AL14" i="2"/>
  <c r="AL16" i="2"/>
  <c r="AL21" i="2"/>
  <c r="AL22" i="2"/>
  <c r="AL23" i="2"/>
  <c r="AL24" i="2"/>
  <c r="AL26" i="2"/>
  <c r="AK6" i="2"/>
  <c r="AK10" i="2"/>
  <c r="AK14" i="2"/>
  <c r="AK16" i="2"/>
  <c r="AK21" i="2"/>
  <c r="AK22" i="2"/>
  <c r="AK23" i="2"/>
  <c r="AK24" i="2"/>
  <c r="AK26" i="2"/>
  <c r="AJ6" i="2"/>
  <c r="AJ10" i="2"/>
  <c r="AJ14" i="2"/>
  <c r="AJ16" i="2"/>
  <c r="AJ21" i="2"/>
  <c r="AJ22" i="2"/>
  <c r="AJ23" i="2"/>
  <c r="AJ24" i="2"/>
  <c r="AJ26" i="2"/>
  <c r="AI6" i="2"/>
  <c r="AI10" i="2"/>
  <c r="AI14" i="2"/>
  <c r="AI16" i="2"/>
  <c r="AI21" i="2"/>
  <c r="AI22" i="2"/>
  <c r="AI23" i="2"/>
  <c r="AI24" i="2"/>
  <c r="AI26" i="2"/>
  <c r="AH6" i="2"/>
  <c r="AH10" i="2"/>
  <c r="AH14" i="2"/>
  <c r="AH16" i="2"/>
  <c r="AH21" i="2"/>
  <c r="AH22" i="2"/>
  <c r="AH23" i="2"/>
  <c r="AH24" i="2"/>
  <c r="AG6" i="2"/>
  <c r="AG10" i="2"/>
  <c r="AG14" i="2"/>
  <c r="AG16" i="2"/>
  <c r="AG21" i="2"/>
  <c r="AG22" i="2"/>
  <c r="AG23" i="2"/>
  <c r="AG24" i="2"/>
  <c r="AF6" i="2"/>
  <c r="AF10" i="2"/>
  <c r="AF14" i="2"/>
  <c r="AF16" i="2"/>
  <c r="AF21" i="2"/>
  <c r="AF22" i="2"/>
  <c r="AF23" i="2"/>
  <c r="AF24" i="2"/>
  <c r="C8" i="3"/>
  <c r="C11" i="3"/>
  <c r="C18" i="3"/>
  <c r="C5" i="3"/>
  <c r="C2" i="3"/>
  <c r="C6" i="3"/>
  <c r="C19" i="3"/>
  <c r="C9" i="3"/>
  <c r="C16" i="3"/>
  <c r="C3" i="3"/>
  <c r="B14" i="1"/>
  <c r="X14" i="1"/>
  <c r="C14" i="1"/>
  <c r="E14" i="1"/>
  <c r="F14" i="1"/>
  <c r="C14" i="2"/>
  <c r="K14" i="2"/>
  <c r="DC14" i="2"/>
  <c r="C72" i="2"/>
  <c r="K72" i="2"/>
  <c r="DE14" i="2"/>
  <c r="C43" i="2"/>
  <c r="K43" i="2"/>
  <c r="DD14" i="2"/>
  <c r="C20" i="3"/>
  <c r="C15" i="3"/>
  <c r="C21" i="3"/>
  <c r="C7" i="3"/>
  <c r="C12" i="3"/>
  <c r="I19" i="1"/>
  <c r="C19" i="1"/>
  <c r="E19" i="1"/>
  <c r="F19" i="1"/>
  <c r="C4" i="3"/>
  <c r="C10" i="3"/>
  <c r="C22" i="3"/>
  <c r="C23" i="3"/>
  <c r="C24" i="3"/>
  <c r="C25" i="3"/>
  <c r="C17" i="3"/>
  <c r="C26" i="3"/>
  <c r="C14" i="3"/>
  <c r="AP3" i="1"/>
  <c r="C13" i="3"/>
  <c r="B8" i="3"/>
  <c r="B11" i="3"/>
  <c r="B18" i="3"/>
  <c r="B5" i="3"/>
  <c r="B2" i="3"/>
  <c r="B6" i="3"/>
  <c r="B19" i="3"/>
  <c r="B9" i="3"/>
  <c r="B16" i="3"/>
  <c r="B3" i="3"/>
  <c r="B20" i="3"/>
  <c r="B15" i="3"/>
  <c r="B21" i="3"/>
  <c r="B7" i="3"/>
  <c r="B12" i="3"/>
  <c r="B4" i="3"/>
  <c r="B10" i="3"/>
  <c r="B22" i="3"/>
  <c r="B23" i="3"/>
  <c r="B24" i="3"/>
  <c r="B25" i="3"/>
  <c r="B17" i="3"/>
  <c r="B26" i="3"/>
  <c r="B14" i="3"/>
  <c r="B13" i="3"/>
  <c r="CC3" i="1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BZ3" i="1"/>
  <c r="BZ4" i="1"/>
  <c r="BZ5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W4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6" i="1"/>
  <c r="BT3" i="1"/>
  <c r="BT4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5" i="1"/>
  <c r="BT26" i="1"/>
  <c r="BQ3" i="1"/>
  <c r="BQ4" i="1"/>
  <c r="BQ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4" i="1"/>
  <c r="BQ25" i="1"/>
  <c r="BQ26" i="1"/>
  <c r="BQ27" i="1"/>
  <c r="BN3" i="1"/>
  <c r="BN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3" i="1"/>
  <c r="BN24" i="1"/>
  <c r="BN25" i="1"/>
  <c r="BN26" i="1"/>
  <c r="BN27" i="1"/>
  <c r="BK3" i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2" i="1"/>
  <c r="BK23" i="1"/>
  <c r="BK24" i="1"/>
  <c r="BK25" i="1"/>
  <c r="BK26" i="1"/>
  <c r="BK27" i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1" i="1"/>
  <c r="BH22" i="1"/>
  <c r="BH23" i="1"/>
  <c r="BH24" i="1"/>
  <c r="BH25" i="1"/>
  <c r="BH26" i="1"/>
  <c r="BH27" i="1"/>
  <c r="BE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20" i="1"/>
  <c r="BE21" i="1"/>
  <c r="BE22" i="1"/>
  <c r="BE23" i="1"/>
  <c r="BE24" i="1"/>
  <c r="BE25" i="1"/>
  <c r="BE26" i="1"/>
  <c r="BE27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9" i="1"/>
  <c r="BB20" i="1"/>
  <c r="BB21" i="1"/>
  <c r="BB22" i="1"/>
  <c r="BB23" i="1"/>
  <c r="BB24" i="1"/>
  <c r="BB25" i="1"/>
  <c r="BB26" i="1"/>
  <c r="BB27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8" i="1"/>
  <c r="AY19" i="1"/>
  <c r="AY20" i="1"/>
  <c r="AY21" i="1"/>
  <c r="AY22" i="1"/>
  <c r="AY23" i="1"/>
  <c r="AY24" i="1"/>
  <c r="AY25" i="1"/>
  <c r="AY26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7" i="1"/>
  <c r="AV18" i="1"/>
  <c r="AV19" i="1"/>
  <c r="AV20" i="1"/>
  <c r="AV21" i="1"/>
  <c r="AV22" i="1"/>
  <c r="AV23" i="1"/>
  <c r="AV24" i="1"/>
  <c r="AV25" i="1"/>
  <c r="AV26" i="1"/>
  <c r="AV27" i="1"/>
  <c r="AS3" i="1"/>
  <c r="AS4" i="1"/>
  <c r="AS5" i="1"/>
  <c r="AS6" i="1"/>
  <c r="AS7" i="1"/>
  <c r="AS8" i="1"/>
  <c r="AS9" i="1"/>
  <c r="AS10" i="1"/>
  <c r="AS11" i="1"/>
  <c r="AS12" i="1"/>
  <c r="AS13" i="1"/>
  <c r="AS14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P4" i="1"/>
  <c r="AP5" i="1"/>
  <c r="AP6" i="1"/>
  <c r="AP7" i="1"/>
  <c r="AP8" i="1"/>
  <c r="AP9" i="1"/>
  <c r="AP10" i="1"/>
  <c r="AP11" i="1"/>
  <c r="AP12" i="1"/>
  <c r="AP13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M3" i="1"/>
  <c r="AM4" i="1"/>
  <c r="AM5" i="1"/>
  <c r="AM6" i="1"/>
  <c r="AM7" i="1"/>
  <c r="AM8" i="1"/>
  <c r="AM9" i="1"/>
  <c r="AM10" i="1"/>
  <c r="AM11" i="1"/>
  <c r="AM12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J3" i="1"/>
  <c r="AJ4" i="1"/>
  <c r="AJ5" i="1"/>
  <c r="AJ6" i="1"/>
  <c r="AJ7" i="1"/>
  <c r="AJ8" i="1"/>
  <c r="AJ9" i="1"/>
  <c r="AJ10" i="1"/>
  <c r="AJ11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G3" i="1"/>
  <c r="AG4" i="1"/>
  <c r="AG5" i="1"/>
  <c r="AG6" i="1"/>
  <c r="AG7" i="1"/>
  <c r="AG8" i="1"/>
  <c r="AG9" i="1"/>
  <c r="AG10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D3" i="1"/>
  <c r="AD4" i="1"/>
  <c r="AD5" i="1"/>
  <c r="AD6" i="1"/>
  <c r="AD7" i="1"/>
  <c r="AD8" i="1"/>
  <c r="AD9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A3" i="1"/>
  <c r="AA4" i="1"/>
  <c r="AA5" i="1"/>
  <c r="AA6" i="1"/>
  <c r="AA7" i="1"/>
  <c r="AA10" i="1"/>
  <c r="AA11" i="1"/>
  <c r="AA12" i="1"/>
  <c r="AA13" i="1"/>
  <c r="AA14" i="1"/>
  <c r="AA15" i="1"/>
  <c r="AA16" i="1"/>
  <c r="AA18" i="1"/>
  <c r="AA19" i="1"/>
  <c r="AA20" i="1"/>
  <c r="AA21" i="1"/>
  <c r="AA22" i="1"/>
  <c r="AA23" i="1"/>
  <c r="AA24" i="1"/>
  <c r="AA25" i="1"/>
  <c r="AA26" i="1"/>
  <c r="AA27" i="1"/>
  <c r="X3" i="1"/>
  <c r="X4" i="1"/>
  <c r="X5" i="1"/>
  <c r="X6" i="1"/>
  <c r="X7" i="1"/>
  <c r="X10" i="1"/>
  <c r="X11" i="1"/>
  <c r="X12" i="1"/>
  <c r="X13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U3" i="1"/>
  <c r="U4" i="1"/>
  <c r="U5" i="1"/>
  <c r="U6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R3" i="1"/>
  <c r="R4" i="1"/>
  <c r="R5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O3" i="1"/>
  <c r="O4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6" i="1"/>
  <c r="I25" i="1"/>
  <c r="I24" i="1"/>
  <c r="I23" i="1"/>
  <c r="I22" i="1"/>
  <c r="I21" i="1"/>
  <c r="I20" i="1"/>
  <c r="I18" i="1"/>
  <c r="I17" i="1"/>
  <c r="I16" i="1"/>
  <c r="I15" i="1"/>
  <c r="I14" i="1"/>
  <c r="I13" i="1"/>
  <c r="I11" i="1"/>
  <c r="I10" i="1"/>
  <c r="I9" i="1"/>
  <c r="I8" i="1"/>
  <c r="I7" i="1"/>
  <c r="I6" i="1"/>
  <c r="I5" i="1"/>
  <c r="I4" i="1"/>
  <c r="L3" i="1"/>
  <c r="B27" i="1"/>
  <c r="D27" i="1"/>
  <c r="K27" i="2"/>
  <c r="K85" i="2"/>
  <c r="K56" i="2"/>
  <c r="C4" i="1"/>
  <c r="D4" i="1"/>
  <c r="C4" i="2"/>
  <c r="N4" i="2"/>
  <c r="R4" i="2"/>
  <c r="V4" i="2"/>
  <c r="W4" i="2"/>
  <c r="O4" i="2"/>
  <c r="C62" i="2"/>
  <c r="N62" i="2"/>
  <c r="R62" i="2"/>
  <c r="V62" i="2"/>
  <c r="W62" i="2"/>
  <c r="O62" i="2"/>
  <c r="C33" i="2"/>
  <c r="N33" i="2"/>
  <c r="R33" i="2"/>
  <c r="V33" i="2"/>
  <c r="W33" i="2"/>
  <c r="O33" i="2"/>
  <c r="C5" i="1"/>
  <c r="D5" i="1"/>
  <c r="V5" i="2"/>
  <c r="W5" i="2"/>
  <c r="C5" i="2"/>
  <c r="O5" i="2"/>
  <c r="V63" i="2"/>
  <c r="W63" i="2"/>
  <c r="C63" i="2"/>
  <c r="O63" i="2"/>
  <c r="V34" i="2"/>
  <c r="W34" i="2"/>
  <c r="C34" i="2"/>
  <c r="O34" i="2"/>
  <c r="B6" i="1"/>
  <c r="C6" i="1"/>
  <c r="D6" i="1"/>
  <c r="E6" i="1"/>
  <c r="F6" i="1"/>
  <c r="K6" i="2"/>
  <c r="C6" i="2"/>
  <c r="DC6" i="2"/>
  <c r="K64" i="2"/>
  <c r="C64" i="2"/>
  <c r="DE6" i="2"/>
  <c r="K35" i="2"/>
  <c r="C35" i="2"/>
  <c r="DD6" i="2"/>
  <c r="C7" i="1"/>
  <c r="D7" i="1"/>
  <c r="C7" i="2"/>
  <c r="C65" i="2"/>
  <c r="C36" i="2"/>
  <c r="D8" i="1"/>
  <c r="C8" i="2"/>
  <c r="J8" i="2"/>
  <c r="K8" i="2"/>
  <c r="C66" i="2"/>
  <c r="J66" i="2"/>
  <c r="K66" i="2"/>
  <c r="C37" i="2"/>
  <c r="J37" i="2"/>
  <c r="K37" i="2"/>
  <c r="B9" i="1"/>
  <c r="C9" i="2"/>
  <c r="C67" i="2"/>
  <c r="C38" i="2"/>
  <c r="B10" i="1"/>
  <c r="C10" i="1"/>
  <c r="D10" i="1"/>
  <c r="E10" i="1"/>
  <c r="B11" i="1"/>
  <c r="C11" i="1"/>
  <c r="D11" i="1"/>
  <c r="E11" i="1"/>
  <c r="F11" i="1"/>
  <c r="N11" i="2"/>
  <c r="R11" i="2"/>
  <c r="V11" i="2"/>
  <c r="W11" i="2"/>
  <c r="N69" i="2"/>
  <c r="R69" i="2"/>
  <c r="V69" i="2"/>
  <c r="W69" i="2"/>
  <c r="N40" i="2"/>
  <c r="R40" i="2"/>
  <c r="V40" i="2"/>
  <c r="W40" i="2"/>
  <c r="B12" i="1"/>
  <c r="D12" i="1"/>
  <c r="B13" i="1"/>
  <c r="C13" i="1"/>
  <c r="D13" i="1"/>
  <c r="E13" i="1"/>
  <c r="F13" i="1"/>
  <c r="J13" i="2"/>
  <c r="N13" i="2"/>
  <c r="R13" i="2"/>
  <c r="V13" i="2"/>
  <c r="W13" i="2"/>
  <c r="K13" i="2"/>
  <c r="J71" i="2"/>
  <c r="N71" i="2"/>
  <c r="R71" i="2"/>
  <c r="V71" i="2"/>
  <c r="W71" i="2"/>
  <c r="K71" i="2"/>
  <c r="J42" i="2"/>
  <c r="N42" i="2"/>
  <c r="R42" i="2"/>
  <c r="V42" i="2"/>
  <c r="W42" i="2"/>
  <c r="K42" i="2"/>
  <c r="D14" i="1"/>
  <c r="B15" i="1"/>
  <c r="C15" i="1"/>
  <c r="D15" i="1"/>
  <c r="E15" i="1"/>
  <c r="F15" i="1"/>
  <c r="B16" i="1"/>
  <c r="C16" i="1"/>
  <c r="D16" i="1"/>
  <c r="E16" i="1"/>
  <c r="C17" i="1"/>
  <c r="D17" i="1"/>
  <c r="N17" i="2"/>
  <c r="R17" i="2"/>
  <c r="V17" i="2"/>
  <c r="W17" i="2"/>
  <c r="S17" i="2"/>
  <c r="O17" i="2"/>
  <c r="N75" i="2"/>
  <c r="R75" i="2"/>
  <c r="V75" i="2"/>
  <c r="W75" i="2"/>
  <c r="S75" i="2"/>
  <c r="O75" i="2"/>
  <c r="N46" i="2"/>
  <c r="R46" i="2"/>
  <c r="V46" i="2"/>
  <c r="W46" i="2"/>
  <c r="S46" i="2"/>
  <c r="O46" i="2"/>
  <c r="B18" i="1"/>
  <c r="C18" i="1"/>
  <c r="D18" i="1"/>
  <c r="E18" i="1"/>
  <c r="F18" i="1"/>
  <c r="V18" i="2"/>
  <c r="W18" i="2"/>
  <c r="V76" i="2"/>
  <c r="W76" i="2"/>
  <c r="V47" i="2"/>
  <c r="W47" i="2"/>
  <c r="B19" i="1"/>
  <c r="D19" i="1"/>
  <c r="C19" i="2"/>
  <c r="C77" i="2"/>
  <c r="C48" i="2"/>
  <c r="B20" i="1"/>
  <c r="C20" i="1"/>
  <c r="D20" i="1"/>
  <c r="E20" i="1"/>
  <c r="F20" i="1"/>
  <c r="C20" i="2"/>
  <c r="K20" i="2"/>
  <c r="R20" i="2"/>
  <c r="S20" i="2"/>
  <c r="C78" i="2"/>
  <c r="K78" i="2"/>
  <c r="R78" i="2"/>
  <c r="S78" i="2"/>
  <c r="C49" i="2"/>
  <c r="K49" i="2"/>
  <c r="R49" i="2"/>
  <c r="S49" i="2"/>
  <c r="B21" i="1"/>
  <c r="C21" i="1"/>
  <c r="D21" i="1"/>
  <c r="E21" i="1"/>
  <c r="B22" i="1"/>
  <c r="C22" i="1"/>
  <c r="D22" i="1"/>
  <c r="E22" i="1"/>
  <c r="B23" i="1"/>
  <c r="C23" i="1"/>
  <c r="D23" i="1"/>
  <c r="E23" i="1"/>
  <c r="C24" i="1"/>
  <c r="D24" i="1"/>
  <c r="C25" i="1"/>
  <c r="D25" i="1"/>
  <c r="C26" i="1"/>
  <c r="D26" i="1"/>
  <c r="V3" i="2"/>
  <c r="W3" i="2"/>
  <c r="C3" i="2"/>
  <c r="V61" i="2"/>
  <c r="W61" i="2"/>
  <c r="C61" i="2"/>
  <c r="V32" i="2"/>
  <c r="W32" i="2"/>
  <c r="C32" i="2"/>
  <c r="J65" i="2"/>
  <c r="N65" i="2"/>
  <c r="R65" i="2"/>
  <c r="V65" i="2"/>
  <c r="W65" i="2"/>
  <c r="N66" i="2"/>
  <c r="R66" i="2"/>
  <c r="V66" i="2"/>
  <c r="W66" i="2"/>
  <c r="N67" i="2"/>
  <c r="R67" i="2"/>
  <c r="V67" i="2"/>
  <c r="W67" i="2"/>
  <c r="F10" i="1"/>
  <c r="DE10" i="2"/>
  <c r="F16" i="1"/>
  <c r="DE16" i="2"/>
  <c r="J77" i="2"/>
  <c r="N77" i="2"/>
  <c r="R77" i="2"/>
  <c r="V77" i="2"/>
  <c r="W77" i="2"/>
  <c r="V78" i="2"/>
  <c r="W78" i="2"/>
  <c r="F21" i="1"/>
  <c r="DE21" i="2"/>
  <c r="F22" i="1"/>
  <c r="DE22" i="2"/>
  <c r="F23" i="1"/>
  <c r="DE23" i="2"/>
  <c r="J36" i="2"/>
  <c r="N36" i="2"/>
  <c r="R36" i="2"/>
  <c r="V36" i="2"/>
  <c r="W36" i="2"/>
  <c r="N37" i="2"/>
  <c r="R37" i="2"/>
  <c r="V37" i="2"/>
  <c r="W37" i="2"/>
  <c r="N38" i="2"/>
  <c r="R38" i="2"/>
  <c r="V38" i="2"/>
  <c r="W38" i="2"/>
  <c r="DD10" i="2"/>
  <c r="DD16" i="2"/>
  <c r="J48" i="2"/>
  <c r="N48" i="2"/>
  <c r="R48" i="2"/>
  <c r="V48" i="2"/>
  <c r="W48" i="2"/>
  <c r="V49" i="2"/>
  <c r="W49" i="2"/>
  <c r="DD21" i="2"/>
  <c r="DD22" i="2"/>
  <c r="DD23" i="2"/>
  <c r="J7" i="2"/>
  <c r="N7" i="2"/>
  <c r="R7" i="2"/>
  <c r="V7" i="2"/>
  <c r="W7" i="2"/>
  <c r="N8" i="2"/>
  <c r="R8" i="2"/>
  <c r="V8" i="2"/>
  <c r="W8" i="2"/>
  <c r="N9" i="2"/>
  <c r="R9" i="2"/>
  <c r="V9" i="2"/>
  <c r="W9" i="2"/>
  <c r="DC10" i="2"/>
  <c r="DC16" i="2"/>
  <c r="J19" i="2"/>
  <c r="N19" i="2"/>
  <c r="R19" i="2"/>
  <c r="V19" i="2"/>
  <c r="W19" i="2"/>
  <c r="V20" i="2"/>
  <c r="W20" i="2"/>
  <c r="DC21" i="2"/>
  <c r="DC22" i="2"/>
  <c r="DC23" i="2"/>
  <c r="G80" i="2"/>
  <c r="G51" i="2"/>
  <c r="G22" i="2"/>
  <c r="C80" i="2"/>
  <c r="C51" i="2"/>
  <c r="C22" i="2"/>
  <c r="C79" i="2"/>
  <c r="G79" i="2"/>
  <c r="C50" i="2"/>
  <c r="G50" i="2"/>
  <c r="C21" i="2"/>
  <c r="G21" i="2"/>
  <c r="C76" i="2"/>
  <c r="K76" i="2"/>
  <c r="C47" i="2"/>
  <c r="K47" i="2"/>
  <c r="C18" i="2"/>
  <c r="K18" i="2"/>
  <c r="G85" i="2"/>
  <c r="O82" i="2"/>
  <c r="G81" i="2"/>
  <c r="C68" i="2"/>
  <c r="K65" i="2"/>
  <c r="O64" i="2"/>
  <c r="G56" i="2"/>
  <c r="O53" i="2"/>
  <c r="G52" i="2"/>
  <c r="C39" i="2"/>
  <c r="K36" i="2"/>
  <c r="O35" i="2"/>
  <c r="C27" i="2"/>
  <c r="G27" i="2"/>
  <c r="O24" i="2"/>
  <c r="C23" i="2"/>
  <c r="G23" i="2"/>
  <c r="C17" i="2"/>
  <c r="C10" i="2"/>
  <c r="K7" i="2"/>
  <c r="O6" i="2"/>
  <c r="C75" i="2"/>
  <c r="C81" i="2"/>
  <c r="C85" i="2"/>
  <c r="C46" i="2"/>
  <c r="C52" i="2"/>
  <c r="C56" i="2"/>
  <c r="S62" i="2"/>
  <c r="S64" i="2"/>
  <c r="S65" i="2"/>
  <c r="S66" i="2"/>
  <c r="S67" i="2"/>
  <c r="S68" i="2"/>
  <c r="S69" i="2"/>
  <c r="S70" i="2"/>
  <c r="S71" i="2"/>
  <c r="S72" i="2"/>
  <c r="S73" i="2"/>
  <c r="S74" i="2"/>
  <c r="S77" i="2"/>
  <c r="S79" i="2"/>
  <c r="S80" i="2"/>
  <c r="S81" i="2"/>
  <c r="S82" i="2"/>
  <c r="S84" i="2"/>
  <c r="S85" i="2"/>
  <c r="O65" i="2"/>
  <c r="O66" i="2"/>
  <c r="O67" i="2"/>
  <c r="O68" i="2"/>
  <c r="O69" i="2"/>
  <c r="O70" i="2"/>
  <c r="O71" i="2"/>
  <c r="O72" i="2"/>
  <c r="O73" i="2"/>
  <c r="O74" i="2"/>
  <c r="O76" i="2"/>
  <c r="O77" i="2"/>
  <c r="O79" i="2"/>
  <c r="O80" i="2"/>
  <c r="O81" i="2"/>
  <c r="O83" i="2"/>
  <c r="O84" i="2"/>
  <c r="O85" i="2"/>
  <c r="K68" i="2"/>
  <c r="K70" i="2"/>
  <c r="K73" i="2"/>
  <c r="K74" i="2"/>
  <c r="K77" i="2"/>
  <c r="K79" i="2"/>
  <c r="K80" i="2"/>
  <c r="K81" i="2"/>
  <c r="K82" i="2"/>
  <c r="K83" i="2"/>
  <c r="K84" i="2"/>
  <c r="G63" i="2"/>
  <c r="G64" i="2"/>
  <c r="G68" i="2"/>
  <c r="G69" i="2"/>
  <c r="G70" i="2"/>
  <c r="G72" i="2"/>
  <c r="G73" i="2"/>
  <c r="G74" i="2"/>
  <c r="G76" i="2"/>
  <c r="G78" i="2"/>
  <c r="G82" i="2"/>
  <c r="G83" i="2"/>
  <c r="G84" i="2"/>
  <c r="C69" i="2"/>
  <c r="C70" i="2"/>
  <c r="C71" i="2"/>
  <c r="C73" i="2"/>
  <c r="C74" i="2"/>
  <c r="C83" i="2"/>
  <c r="S33" i="2"/>
  <c r="S35" i="2"/>
  <c r="S36" i="2"/>
  <c r="S37" i="2"/>
  <c r="S38" i="2"/>
  <c r="S39" i="2"/>
  <c r="S40" i="2"/>
  <c r="S41" i="2"/>
  <c r="S42" i="2"/>
  <c r="S43" i="2"/>
  <c r="S44" i="2"/>
  <c r="S45" i="2"/>
  <c r="S48" i="2"/>
  <c r="S50" i="2"/>
  <c r="S51" i="2"/>
  <c r="S52" i="2"/>
  <c r="S53" i="2"/>
  <c r="S55" i="2"/>
  <c r="S56" i="2"/>
  <c r="O36" i="2"/>
  <c r="O37" i="2"/>
  <c r="O38" i="2"/>
  <c r="O39" i="2"/>
  <c r="O40" i="2"/>
  <c r="O41" i="2"/>
  <c r="O42" i="2"/>
  <c r="O43" i="2"/>
  <c r="O44" i="2"/>
  <c r="O45" i="2"/>
  <c r="O47" i="2"/>
  <c r="O48" i="2"/>
  <c r="O50" i="2"/>
  <c r="O51" i="2"/>
  <c r="O52" i="2"/>
  <c r="O54" i="2"/>
  <c r="O55" i="2"/>
  <c r="O56" i="2"/>
  <c r="K39" i="2"/>
  <c r="K41" i="2"/>
  <c r="K44" i="2"/>
  <c r="K45" i="2"/>
  <c r="K48" i="2"/>
  <c r="K50" i="2"/>
  <c r="K51" i="2"/>
  <c r="K52" i="2"/>
  <c r="K53" i="2"/>
  <c r="K54" i="2"/>
  <c r="K55" i="2"/>
  <c r="G34" i="2"/>
  <c r="G35" i="2"/>
  <c r="G39" i="2"/>
  <c r="G40" i="2"/>
  <c r="G41" i="2"/>
  <c r="G43" i="2"/>
  <c r="G44" i="2"/>
  <c r="G45" i="2"/>
  <c r="G47" i="2"/>
  <c r="G49" i="2"/>
  <c r="G53" i="2"/>
  <c r="G54" i="2"/>
  <c r="G55" i="2"/>
  <c r="C40" i="2"/>
  <c r="C41" i="2"/>
  <c r="C42" i="2"/>
  <c r="C44" i="2"/>
  <c r="C45" i="2"/>
  <c r="C54" i="2"/>
  <c r="O10" i="2"/>
  <c r="C11" i="2"/>
  <c r="O11" i="2"/>
  <c r="C12" i="2"/>
  <c r="K12" i="2"/>
  <c r="C13" i="2"/>
  <c r="D3" i="1"/>
  <c r="O21" i="2"/>
  <c r="O23" i="2"/>
  <c r="O25" i="2"/>
  <c r="K25" i="2"/>
  <c r="O27" i="2"/>
  <c r="S27" i="2"/>
  <c r="S4" i="2"/>
  <c r="S6" i="2"/>
  <c r="S7" i="2"/>
  <c r="S8" i="2"/>
  <c r="S9" i="2"/>
  <c r="S10" i="2"/>
  <c r="S11" i="2"/>
  <c r="S12" i="2"/>
  <c r="S13" i="2"/>
  <c r="S14" i="2"/>
  <c r="S15" i="2"/>
  <c r="S16" i="2"/>
  <c r="S19" i="2"/>
  <c r="S21" i="2"/>
  <c r="S22" i="2"/>
  <c r="S23" i="2"/>
  <c r="S24" i="2"/>
  <c r="S26" i="2"/>
  <c r="O7" i="2"/>
  <c r="O8" i="2"/>
  <c r="O9" i="2"/>
  <c r="O12" i="2"/>
  <c r="O13" i="2"/>
  <c r="O14" i="2"/>
  <c r="O15" i="2"/>
  <c r="O16" i="2"/>
  <c r="O18" i="2"/>
  <c r="O19" i="2"/>
  <c r="O22" i="2"/>
  <c r="O26" i="2"/>
  <c r="K10" i="2"/>
  <c r="K15" i="2"/>
  <c r="K16" i="2"/>
  <c r="K19" i="2"/>
  <c r="K21" i="2"/>
  <c r="K22" i="2"/>
  <c r="K23" i="2"/>
  <c r="K24" i="2"/>
  <c r="K26" i="2"/>
  <c r="G5" i="2"/>
  <c r="G6" i="2"/>
  <c r="G10" i="2"/>
  <c r="G11" i="2"/>
  <c r="G12" i="2"/>
  <c r="G14" i="2"/>
  <c r="G15" i="2"/>
  <c r="G16" i="2"/>
  <c r="G18" i="2"/>
  <c r="G20" i="2"/>
  <c r="G24" i="2"/>
  <c r="G25" i="2"/>
  <c r="G26" i="2"/>
  <c r="C15" i="2"/>
  <c r="C16" i="2"/>
  <c r="C25" i="2"/>
</calcChain>
</file>

<file path=xl/sharedStrings.xml><?xml version="1.0" encoding="utf-8"?>
<sst xmlns="http://schemas.openxmlformats.org/spreadsheetml/2006/main" count="869" uniqueCount="56">
  <si>
    <t>Teams</t>
  </si>
  <si>
    <t>WKU</t>
  </si>
  <si>
    <t>UK</t>
  </si>
  <si>
    <t>UofL</t>
  </si>
  <si>
    <t>OSU</t>
  </si>
  <si>
    <t>Kent</t>
  </si>
  <si>
    <t>Miami</t>
  </si>
  <si>
    <t>BGSU</t>
  </si>
  <si>
    <t>WIU</t>
  </si>
  <si>
    <t>DePaul</t>
  </si>
  <si>
    <t>MBI</t>
  </si>
  <si>
    <t>UN-L</t>
  </si>
  <si>
    <t>UWP</t>
  </si>
  <si>
    <t>UNT</t>
  </si>
  <si>
    <t>NSU</t>
  </si>
  <si>
    <t>RIT</t>
  </si>
  <si>
    <t>TU</t>
  </si>
  <si>
    <t>JMU</t>
  </si>
  <si>
    <t>VCU</t>
  </si>
  <si>
    <t>UMD</t>
  </si>
  <si>
    <t>CMU</t>
  </si>
  <si>
    <t>SVSU</t>
  </si>
  <si>
    <t>MSU</t>
  </si>
  <si>
    <t>GVSU</t>
  </si>
  <si>
    <t>EMU</t>
  </si>
  <si>
    <t>LCC</t>
  </si>
  <si>
    <t>W</t>
  </si>
  <si>
    <t>L</t>
  </si>
  <si>
    <t>Ranking Points</t>
  </si>
  <si>
    <t>TGP</t>
  </si>
  <si>
    <t>Simple Record</t>
  </si>
  <si>
    <t>WLP</t>
  </si>
  <si>
    <t>Win</t>
  </si>
  <si>
    <t>Loss</t>
  </si>
  <si>
    <t>OT-L</t>
  </si>
  <si>
    <t>WLP of 1.00</t>
  </si>
  <si>
    <t>True?</t>
  </si>
  <si>
    <t>WLP of .5 - .749</t>
  </si>
  <si>
    <t>WLP of .75 - .999</t>
  </si>
  <si>
    <t>WLP of .25 - .499</t>
  </si>
  <si>
    <t>WLP of .001 - .249</t>
  </si>
  <si>
    <t>WLP of 0.00</t>
  </si>
  <si>
    <t>Points</t>
  </si>
  <si>
    <t>Master List of Points</t>
  </si>
  <si>
    <t>Win Points</t>
  </si>
  <si>
    <t>Loss Points</t>
  </si>
  <si>
    <t>OT-L Points</t>
  </si>
  <si>
    <t>Wins</t>
  </si>
  <si>
    <t>Losses</t>
  </si>
  <si>
    <t>OT-Ls</t>
  </si>
  <si>
    <t>Total</t>
  </si>
  <si>
    <t>Rankings</t>
  </si>
  <si>
    <t>Record no loses</t>
  </si>
  <si>
    <t>Lowest Ranking Team</t>
  </si>
  <si>
    <t>Absolute Value</t>
  </si>
  <si>
    <t>Absolute Value 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</si>
</sst>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mbria"/>
    </font>
    <font>
      <sz val="16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theme="0" tint="-0.1499984740745262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dashed">
        <color auto="1"/>
      </bottom>
      <diagonal/>
    </border>
    <border>
      <left style="thin">
        <color theme="0" tint="-0.14999847407452621"/>
      </left>
      <right/>
      <top style="thin">
        <color auto="1"/>
      </top>
      <bottom style="thin">
        <color auto="1"/>
      </bottom>
      <diagonal/>
    </border>
  </borders>
  <cellStyleXfs count="9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6" borderId="1" xfId="0" applyFont="1" applyFill="1" applyBorder="1"/>
    <xf numFmtId="0" fontId="1" fillId="5" borderId="1" xfId="0" applyFont="1" applyFill="1" applyBorder="1"/>
    <xf numFmtId="0" fontId="0" fillId="0" borderId="0" xfId="0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0" fillId="0" borderId="16" xfId="0" applyBorder="1"/>
    <xf numFmtId="0" fontId="0" fillId="7" borderId="1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11" borderId="0" xfId="0" applyFill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0" fillId="0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7" borderId="0" xfId="0" applyFill="1" applyAlignment="1">
      <alignment horizontal="center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0"/>
  <sheetViews>
    <sheetView tabSelected="1" workbookViewId="0">
      <selection activeCell="A21" sqref="A21"/>
    </sheetView>
  </sheetViews>
  <sheetFormatPr baseColWidth="10" defaultRowHeight="15" x14ac:dyDescent="0"/>
  <cols>
    <col min="1" max="1" width="13.1640625" style="56" bestFit="1" customWidth="1"/>
    <col min="2" max="2" width="4.5" bestFit="1" customWidth="1"/>
    <col min="3" max="3" width="4.6640625" bestFit="1" customWidth="1"/>
    <col min="4" max="4" width="5" bestFit="1" customWidth="1"/>
    <col min="5" max="5" width="4.5" bestFit="1" customWidth="1"/>
    <col min="6" max="6" width="7.5" bestFit="1" customWidth="1"/>
    <col min="7" max="7" width="7" bestFit="1" customWidth="1"/>
    <col min="8" max="8" width="3" bestFit="1" customWidth="1"/>
    <col min="9" max="9" width="5.83203125" bestFit="1" customWidth="1"/>
    <col min="10" max="10" width="5" bestFit="1" customWidth="1"/>
    <col min="11" max="11" width="3" bestFit="1" customWidth="1"/>
    <col min="12" max="12" width="5.33203125" bestFit="1" customWidth="1"/>
    <col min="13" max="13" width="5" bestFit="1" customWidth="1"/>
    <col min="14" max="14" width="3" bestFit="1" customWidth="1"/>
    <col min="15" max="15" width="8.33203125" bestFit="1" customWidth="1"/>
    <col min="16" max="16" width="5" bestFit="1" customWidth="1"/>
    <col min="17" max="17" width="3" bestFit="1" customWidth="1"/>
    <col min="18" max="18" width="5.1640625" bestFit="1" customWidth="1"/>
    <col min="19" max="19" width="5" bestFit="1" customWidth="1"/>
    <col min="20" max="20" width="3" bestFit="1" customWidth="1"/>
    <col min="21" max="21" width="5.83203125" bestFit="1" customWidth="1"/>
    <col min="22" max="22" width="5" bestFit="1" customWidth="1"/>
    <col min="23" max="23" width="3" bestFit="1" customWidth="1"/>
    <col min="24" max="24" width="4.83203125" bestFit="1" customWidth="1"/>
    <col min="25" max="25" width="5" bestFit="1" customWidth="1"/>
    <col min="26" max="26" width="3" bestFit="1" customWidth="1"/>
    <col min="27" max="28" width="5" bestFit="1" customWidth="1"/>
    <col min="29" max="29" width="3" bestFit="1" customWidth="1"/>
    <col min="30" max="30" width="4.1640625" bestFit="1" customWidth="1"/>
    <col min="31" max="31" width="5" bestFit="1" customWidth="1"/>
    <col min="32" max="32" width="3" bestFit="1" customWidth="1"/>
    <col min="33" max="33" width="4.5" bestFit="1" customWidth="1"/>
    <col min="34" max="34" width="5" bestFit="1" customWidth="1"/>
    <col min="35" max="35" width="3" bestFit="1" customWidth="1"/>
    <col min="36" max="36" width="6.33203125" bestFit="1" customWidth="1"/>
    <col min="37" max="37" width="5" bestFit="1" customWidth="1"/>
    <col min="38" max="38" width="3" bestFit="1" customWidth="1"/>
    <col min="39" max="39" width="5.1640625" bestFit="1" customWidth="1"/>
    <col min="40" max="40" width="5" bestFit="1" customWidth="1"/>
    <col min="41" max="41" width="3" bestFit="1" customWidth="1"/>
    <col min="42" max="42" width="4.6640625" bestFit="1" customWidth="1"/>
    <col min="43" max="43" width="5" bestFit="1" customWidth="1"/>
    <col min="44" max="44" width="3" bestFit="1" customWidth="1"/>
    <col min="45" max="45" width="4.83203125" bestFit="1" customWidth="1"/>
    <col min="46" max="46" width="5" bestFit="1" customWidth="1"/>
    <col min="47" max="47" width="3" bestFit="1" customWidth="1"/>
    <col min="48" max="48" width="3.83203125" bestFit="1" customWidth="1"/>
    <col min="49" max="49" width="5" bestFit="1" customWidth="1"/>
    <col min="50" max="50" width="3" bestFit="1" customWidth="1"/>
    <col min="51" max="51" width="5.5" bestFit="1" customWidth="1"/>
    <col min="52" max="52" width="5" bestFit="1" customWidth="1"/>
    <col min="53" max="53" width="3" bestFit="1" customWidth="1"/>
    <col min="54" max="54" width="3.5" bestFit="1" customWidth="1"/>
    <col min="55" max="55" width="5" bestFit="1" customWidth="1"/>
    <col min="56" max="56" width="3" bestFit="1" customWidth="1"/>
    <col min="57" max="57" width="3.5" bestFit="1" customWidth="1"/>
    <col min="58" max="58" width="5" bestFit="1" customWidth="1"/>
    <col min="59" max="59" width="3" bestFit="1" customWidth="1"/>
    <col min="60" max="60" width="5.5" bestFit="1" customWidth="1"/>
    <col min="61" max="61" width="5" bestFit="1" customWidth="1"/>
    <col min="62" max="62" width="3" bestFit="1" customWidth="1"/>
    <col min="63" max="63" width="5.33203125" bestFit="1" customWidth="1"/>
    <col min="64" max="64" width="5" bestFit="1" customWidth="1"/>
    <col min="65" max="65" width="3" bestFit="1" customWidth="1"/>
    <col min="66" max="66" width="4.83203125" bestFit="1" customWidth="1"/>
    <col min="67" max="67" width="5" bestFit="1" customWidth="1"/>
    <col min="68" max="68" width="3" bestFit="1" customWidth="1"/>
    <col min="69" max="70" width="5" bestFit="1" customWidth="1"/>
    <col min="71" max="71" width="3" bestFit="1" customWidth="1"/>
    <col min="72" max="72" width="5.33203125" bestFit="1" customWidth="1"/>
    <col min="73" max="73" width="5" bestFit="1" customWidth="1"/>
    <col min="74" max="74" width="3" bestFit="1" customWidth="1"/>
    <col min="75" max="75" width="4.6640625" bestFit="1" customWidth="1"/>
    <col min="76" max="76" width="5" bestFit="1" customWidth="1"/>
    <col min="77" max="77" width="3" bestFit="1" customWidth="1"/>
    <col min="78" max="78" width="4.83203125" bestFit="1" customWidth="1"/>
    <col min="79" max="79" width="5" bestFit="1" customWidth="1"/>
    <col min="80" max="80" width="3.1640625" bestFit="1" customWidth="1"/>
    <col min="81" max="81" width="5.33203125" bestFit="1" customWidth="1"/>
    <col min="82" max="82" width="5" bestFit="1" customWidth="1"/>
  </cols>
  <sheetData>
    <row r="1" spans="1:82">
      <c r="A1" s="55" t="s">
        <v>28</v>
      </c>
      <c r="B1" s="70" t="s">
        <v>30</v>
      </c>
      <c r="C1" s="70"/>
      <c r="D1" s="70"/>
      <c r="E1" s="70"/>
      <c r="F1" s="70"/>
      <c r="G1" s="28" t="s">
        <v>0</v>
      </c>
      <c r="H1" s="70" t="s">
        <v>7</v>
      </c>
      <c r="I1" s="70"/>
      <c r="J1" s="70"/>
      <c r="K1" s="70" t="s">
        <v>20</v>
      </c>
      <c r="L1" s="70"/>
      <c r="M1" s="70"/>
      <c r="N1" s="70" t="s">
        <v>9</v>
      </c>
      <c r="O1" s="70"/>
      <c r="P1" s="70"/>
      <c r="Q1" s="70" t="s">
        <v>24</v>
      </c>
      <c r="R1" s="70"/>
      <c r="S1" s="70"/>
      <c r="T1" s="70" t="s">
        <v>23</v>
      </c>
      <c r="U1" s="70"/>
      <c r="V1" s="70"/>
      <c r="W1" s="70" t="s">
        <v>17</v>
      </c>
      <c r="X1" s="70"/>
      <c r="Y1" s="70"/>
      <c r="Z1" s="70" t="s">
        <v>5</v>
      </c>
      <c r="AA1" s="70"/>
      <c r="AB1" s="70"/>
      <c r="AC1" s="70" t="s">
        <v>25</v>
      </c>
      <c r="AD1" s="70"/>
      <c r="AE1" s="70"/>
      <c r="AF1" s="70" t="s">
        <v>10</v>
      </c>
      <c r="AG1" s="70"/>
      <c r="AH1" s="70"/>
      <c r="AI1" s="70" t="s">
        <v>6</v>
      </c>
      <c r="AJ1" s="70"/>
      <c r="AK1" s="70"/>
      <c r="AL1" s="70" t="s">
        <v>22</v>
      </c>
      <c r="AM1" s="70"/>
      <c r="AN1" s="70"/>
      <c r="AO1" s="70" t="s">
        <v>14</v>
      </c>
      <c r="AP1" s="70"/>
      <c r="AQ1" s="70"/>
      <c r="AR1" s="70" t="s">
        <v>4</v>
      </c>
      <c r="AS1" s="70"/>
      <c r="AT1" s="70"/>
      <c r="AU1" s="70" t="s">
        <v>15</v>
      </c>
      <c r="AV1" s="70"/>
      <c r="AW1" s="70"/>
      <c r="AX1" s="70" t="s">
        <v>21</v>
      </c>
      <c r="AY1" s="70"/>
      <c r="AZ1" s="70"/>
      <c r="BA1" s="70" t="s">
        <v>16</v>
      </c>
      <c r="BB1" s="70"/>
      <c r="BC1" s="70"/>
      <c r="BD1" s="70" t="s">
        <v>2</v>
      </c>
      <c r="BE1" s="70"/>
      <c r="BF1" s="70"/>
      <c r="BG1" s="70" t="s">
        <v>19</v>
      </c>
      <c r="BH1" s="70"/>
      <c r="BI1" s="70"/>
      <c r="BJ1" s="70" t="s">
        <v>11</v>
      </c>
      <c r="BK1" s="70"/>
      <c r="BL1" s="70"/>
      <c r="BM1" s="70" t="s">
        <v>13</v>
      </c>
      <c r="BN1" s="70"/>
      <c r="BO1" s="70"/>
      <c r="BP1" s="70" t="s">
        <v>3</v>
      </c>
      <c r="BQ1" s="70"/>
      <c r="BR1" s="70"/>
      <c r="BS1" s="70" t="s">
        <v>12</v>
      </c>
      <c r="BT1" s="70"/>
      <c r="BU1" s="70"/>
      <c r="BV1" s="70" t="s">
        <v>18</v>
      </c>
      <c r="BW1" s="70"/>
      <c r="BX1" s="70"/>
      <c r="BY1" s="70" t="s">
        <v>8</v>
      </c>
      <c r="BZ1" s="70"/>
      <c r="CA1" s="70"/>
      <c r="CB1" s="70" t="s">
        <v>1</v>
      </c>
      <c r="CC1" s="70"/>
      <c r="CD1" s="70"/>
    </row>
    <row r="2" spans="1:82">
      <c r="A2" s="55"/>
      <c r="B2" s="30" t="s">
        <v>32</v>
      </c>
      <c r="C2" s="31" t="s">
        <v>33</v>
      </c>
      <c r="D2" s="31" t="s">
        <v>34</v>
      </c>
      <c r="E2" s="31" t="s">
        <v>29</v>
      </c>
      <c r="F2" s="32" t="s">
        <v>31</v>
      </c>
      <c r="H2" s="10" t="s">
        <v>26</v>
      </c>
      <c r="I2" s="6" t="s">
        <v>27</v>
      </c>
      <c r="J2" s="11" t="s">
        <v>34</v>
      </c>
      <c r="K2" s="10" t="s">
        <v>26</v>
      </c>
      <c r="L2" s="6" t="s">
        <v>27</v>
      </c>
      <c r="M2" s="11" t="s">
        <v>34</v>
      </c>
      <c r="N2" s="10" t="s">
        <v>26</v>
      </c>
      <c r="O2" s="6" t="s">
        <v>27</v>
      </c>
      <c r="P2" s="11" t="s">
        <v>34</v>
      </c>
      <c r="Q2" s="16" t="s">
        <v>26</v>
      </c>
      <c r="R2" s="17" t="s">
        <v>27</v>
      </c>
      <c r="S2" s="18" t="s">
        <v>34</v>
      </c>
      <c r="T2" s="16" t="s">
        <v>26</v>
      </c>
      <c r="U2" s="17" t="s">
        <v>27</v>
      </c>
      <c r="V2" s="18" t="s">
        <v>34</v>
      </c>
      <c r="W2" s="16" t="s">
        <v>26</v>
      </c>
      <c r="X2" s="17" t="s">
        <v>27</v>
      </c>
      <c r="Y2" s="18" t="s">
        <v>34</v>
      </c>
      <c r="Z2" s="16" t="s">
        <v>26</v>
      </c>
      <c r="AA2" s="17" t="s">
        <v>27</v>
      </c>
      <c r="AB2" s="18" t="s">
        <v>34</v>
      </c>
      <c r="AC2" s="16" t="s">
        <v>26</v>
      </c>
      <c r="AD2" s="17" t="s">
        <v>27</v>
      </c>
      <c r="AE2" s="18" t="s">
        <v>34</v>
      </c>
      <c r="AF2" s="16" t="s">
        <v>26</v>
      </c>
      <c r="AG2" s="17" t="s">
        <v>27</v>
      </c>
      <c r="AH2" s="18" t="s">
        <v>34</v>
      </c>
      <c r="AI2" s="16" t="s">
        <v>26</v>
      </c>
      <c r="AJ2" s="17" t="s">
        <v>27</v>
      </c>
      <c r="AK2" s="18" t="s">
        <v>34</v>
      </c>
      <c r="AL2" s="16" t="s">
        <v>26</v>
      </c>
      <c r="AM2" s="17" t="s">
        <v>27</v>
      </c>
      <c r="AN2" s="18" t="s">
        <v>34</v>
      </c>
      <c r="AO2" s="16" t="s">
        <v>26</v>
      </c>
      <c r="AP2" s="17" t="s">
        <v>27</v>
      </c>
      <c r="AQ2" s="18" t="s">
        <v>34</v>
      </c>
      <c r="AR2" s="16" t="s">
        <v>26</v>
      </c>
      <c r="AS2" s="17" t="s">
        <v>27</v>
      </c>
      <c r="AT2" s="18" t="s">
        <v>34</v>
      </c>
      <c r="AU2" s="16" t="s">
        <v>26</v>
      </c>
      <c r="AV2" s="17" t="s">
        <v>27</v>
      </c>
      <c r="AW2" s="18" t="s">
        <v>34</v>
      </c>
      <c r="AX2" s="16" t="s">
        <v>26</v>
      </c>
      <c r="AY2" s="17" t="s">
        <v>27</v>
      </c>
      <c r="AZ2" s="18" t="s">
        <v>34</v>
      </c>
      <c r="BA2" s="16" t="s">
        <v>26</v>
      </c>
      <c r="BB2" s="17" t="s">
        <v>27</v>
      </c>
      <c r="BC2" s="18" t="s">
        <v>34</v>
      </c>
      <c r="BD2" s="16" t="s">
        <v>26</v>
      </c>
      <c r="BE2" s="17" t="s">
        <v>27</v>
      </c>
      <c r="BF2" s="18" t="s">
        <v>34</v>
      </c>
      <c r="BG2" s="16" t="s">
        <v>26</v>
      </c>
      <c r="BH2" s="17" t="s">
        <v>27</v>
      </c>
      <c r="BI2" s="18" t="s">
        <v>34</v>
      </c>
      <c r="BJ2" s="16" t="s">
        <v>26</v>
      </c>
      <c r="BK2" s="17" t="s">
        <v>27</v>
      </c>
      <c r="BL2" s="18" t="s">
        <v>34</v>
      </c>
      <c r="BM2" s="16" t="s">
        <v>26</v>
      </c>
      <c r="BN2" s="17" t="s">
        <v>27</v>
      </c>
      <c r="BO2" s="18" t="s">
        <v>34</v>
      </c>
      <c r="BP2" s="16" t="s">
        <v>26</v>
      </c>
      <c r="BQ2" s="17" t="s">
        <v>27</v>
      </c>
      <c r="BR2" s="18" t="s">
        <v>34</v>
      </c>
      <c r="BS2" s="16" t="s">
        <v>26</v>
      </c>
      <c r="BT2" s="17" t="s">
        <v>27</v>
      </c>
      <c r="BU2" s="18" t="s">
        <v>34</v>
      </c>
      <c r="BV2" s="16" t="s">
        <v>26</v>
      </c>
      <c r="BW2" s="17" t="s">
        <v>27</v>
      </c>
      <c r="BX2" s="18" t="s">
        <v>34</v>
      </c>
      <c r="BY2" s="16" t="s">
        <v>26</v>
      </c>
      <c r="BZ2" s="17" t="s">
        <v>27</v>
      </c>
      <c r="CA2" s="18" t="s">
        <v>34</v>
      </c>
      <c r="CB2" s="16" t="s">
        <v>26</v>
      </c>
      <c r="CC2" s="17" t="s">
        <v>27</v>
      </c>
      <c r="CD2" s="18" t="s">
        <v>34</v>
      </c>
    </row>
    <row r="3" spans="1:82">
      <c r="A3" s="29">
        <f>Formulas!DK3</f>
        <v>0.6919642857142857</v>
      </c>
      <c r="B3" s="33">
        <f t="shared" ref="B3:B27" si="0">SUM(H3+K3+N3+Q3+T3+W3+Z3+AC3+AF3+AI3+AL3+AO3+AR3+AU3+AX3+BA3+BD3+BG3+BJ3+BM3+BP3+BS3+BV3+BY3+CB3)</f>
        <v>1</v>
      </c>
      <c r="C3" s="7">
        <f t="shared" ref="C3:C27" si="1">SUM(I3+L3+O3+R3+U3+X3+AA3+AD3+AG3+AJ3+AM3+AP3+AS3+AV3+AY3+BB3+BE3+BH3+BK3+BN3+BQ3+BT3+BW3+BZ3+CC3)</f>
        <v>6</v>
      </c>
      <c r="D3" s="9">
        <f t="shared" ref="D3:D27" si="2">SUM(J3+M3+P3+S3+V3+Y3+AB3+AE3+AH3+AK3+AN3+AQ3+AT3+AW3+AZ3+BC3+BF3+BI3+BL3+BO3+BR3+BU3+BX3+CA3+CD3)</f>
        <v>0</v>
      </c>
      <c r="E3" s="7">
        <f>SUM(B3+C3+D3)</f>
        <v>7</v>
      </c>
      <c r="F3" s="13">
        <f>(IF(E3=0,0,((((B3*3)+(D3))/(E3*3)))))</f>
        <v>0.14285714285714285</v>
      </c>
      <c r="G3" s="1" t="s">
        <v>7</v>
      </c>
      <c r="H3" s="39"/>
      <c r="I3" s="40"/>
      <c r="J3" s="41"/>
      <c r="K3" s="12"/>
      <c r="L3" s="9">
        <f>H4</f>
        <v>2</v>
      </c>
      <c r="M3" s="13"/>
      <c r="N3" s="12">
        <v>1</v>
      </c>
      <c r="O3" s="9">
        <f>H5</f>
        <v>0</v>
      </c>
      <c r="P3" s="13"/>
      <c r="Q3" s="19"/>
      <c r="R3" s="20">
        <f>H6</f>
        <v>0</v>
      </c>
      <c r="S3" s="21"/>
      <c r="T3" s="19"/>
      <c r="U3" s="20">
        <f>H7</f>
        <v>1</v>
      </c>
      <c r="V3" s="21"/>
      <c r="W3" s="19"/>
      <c r="X3" s="20">
        <f>H8</f>
        <v>0</v>
      </c>
      <c r="Y3" s="21"/>
      <c r="Z3" s="19"/>
      <c r="AA3" s="20">
        <f>H9</f>
        <v>1</v>
      </c>
      <c r="AB3" s="21"/>
      <c r="AC3" s="19"/>
      <c r="AD3" s="20">
        <f>H10</f>
        <v>0</v>
      </c>
      <c r="AE3" s="21"/>
      <c r="AF3" s="19"/>
      <c r="AG3" s="20">
        <f>H11</f>
        <v>0</v>
      </c>
      <c r="AH3" s="21"/>
      <c r="AI3" s="19"/>
      <c r="AJ3" s="20">
        <f>H12</f>
        <v>0</v>
      </c>
      <c r="AK3" s="21"/>
      <c r="AL3" s="19"/>
      <c r="AM3" s="20">
        <f>H13</f>
        <v>1</v>
      </c>
      <c r="AN3" s="21"/>
      <c r="AO3" s="19"/>
      <c r="AP3" s="20">
        <f>H14</f>
        <v>0</v>
      </c>
      <c r="AQ3" s="21"/>
      <c r="AR3" s="19"/>
      <c r="AS3" s="20">
        <f>H15</f>
        <v>0</v>
      </c>
      <c r="AT3" s="21"/>
      <c r="AU3" s="19"/>
      <c r="AV3" s="20">
        <f>H16</f>
        <v>0</v>
      </c>
      <c r="AW3" s="21"/>
      <c r="AX3" s="19"/>
      <c r="AY3" s="20">
        <f>H17</f>
        <v>1</v>
      </c>
      <c r="AZ3" s="21"/>
      <c r="BA3" s="19"/>
      <c r="BB3" s="20">
        <f>H18</f>
        <v>0</v>
      </c>
      <c r="BC3" s="21"/>
      <c r="BD3" s="19"/>
      <c r="BE3" s="20">
        <f>H19</f>
        <v>0</v>
      </c>
      <c r="BF3" s="21"/>
      <c r="BG3" s="19"/>
      <c r="BH3" s="20">
        <f>H20</f>
        <v>0</v>
      </c>
      <c r="BI3" s="21"/>
      <c r="BJ3" s="19"/>
      <c r="BK3" s="20">
        <f>H21</f>
        <v>0</v>
      </c>
      <c r="BL3" s="21"/>
      <c r="BM3" s="19"/>
      <c r="BN3" s="20">
        <f>H22</f>
        <v>0</v>
      </c>
      <c r="BO3" s="21"/>
      <c r="BP3" s="19"/>
      <c r="BQ3" s="20">
        <f>H23</f>
        <v>0</v>
      </c>
      <c r="BR3" s="21"/>
      <c r="BS3" s="19"/>
      <c r="BT3" s="20">
        <f>H24</f>
        <v>0</v>
      </c>
      <c r="BU3" s="21"/>
      <c r="BV3" s="19"/>
      <c r="BW3" s="20">
        <f>H25</f>
        <v>0</v>
      </c>
      <c r="BX3" s="21"/>
      <c r="BY3" s="19"/>
      <c r="BZ3" s="20">
        <f>H26</f>
        <v>0</v>
      </c>
      <c r="CA3" s="21"/>
      <c r="CB3" s="19"/>
      <c r="CC3" s="20">
        <f>H27</f>
        <v>0</v>
      </c>
      <c r="CD3" s="21"/>
    </row>
    <row r="4" spans="1:82">
      <c r="A4" s="69">
        <f>Formulas!DK4</f>
        <v>2.1770833333333335</v>
      </c>
      <c r="B4" s="34">
        <f t="shared" si="0"/>
        <v>3</v>
      </c>
      <c r="C4" s="35">
        <f t="shared" si="1"/>
        <v>3</v>
      </c>
      <c r="D4" s="35">
        <f t="shared" si="2"/>
        <v>0</v>
      </c>
      <c r="E4" s="62">
        <f t="shared" ref="E4:E27" si="3">SUM(B4+C4+D4)</f>
        <v>6</v>
      </c>
      <c r="F4" s="36">
        <f t="shared" ref="F4:F27" si="4">(IF(E4=0,0,((((B4*3)+(D4))/(E4*3)))))</f>
        <v>0.5</v>
      </c>
      <c r="G4" s="2" t="s">
        <v>20</v>
      </c>
      <c r="H4" s="14">
        <v>2</v>
      </c>
      <c r="I4" s="8">
        <f>K3</f>
        <v>0</v>
      </c>
      <c r="J4" s="15"/>
      <c r="K4" s="42"/>
      <c r="L4" s="43"/>
      <c r="M4" s="44"/>
      <c r="N4" s="14"/>
      <c r="O4" s="8">
        <f>K5</f>
        <v>0</v>
      </c>
      <c r="P4" s="15"/>
      <c r="Q4" s="22"/>
      <c r="R4" s="23">
        <f>K6</f>
        <v>0</v>
      </c>
      <c r="S4" s="24"/>
      <c r="T4" s="22"/>
      <c r="U4" s="23">
        <f>K7</f>
        <v>1</v>
      </c>
      <c r="V4" s="24"/>
      <c r="W4" s="22"/>
      <c r="X4" s="23">
        <f>K8</f>
        <v>0</v>
      </c>
      <c r="Y4" s="24"/>
      <c r="Z4" s="22"/>
      <c r="AA4" s="23">
        <f>K9</f>
        <v>1</v>
      </c>
      <c r="AB4" s="24"/>
      <c r="AC4" s="22"/>
      <c r="AD4" s="23">
        <f>K10</f>
        <v>0</v>
      </c>
      <c r="AE4" s="24"/>
      <c r="AF4" s="22"/>
      <c r="AG4" s="23">
        <f>K11</f>
        <v>0</v>
      </c>
      <c r="AH4" s="24"/>
      <c r="AI4" s="22">
        <v>1</v>
      </c>
      <c r="AJ4" s="23">
        <f>K12</f>
        <v>0</v>
      </c>
      <c r="AK4" s="24"/>
      <c r="AL4" s="22"/>
      <c r="AM4" s="23">
        <f>K13</f>
        <v>1</v>
      </c>
      <c r="AN4" s="24"/>
      <c r="AO4" s="22"/>
      <c r="AP4" s="23">
        <f>K14</f>
        <v>0</v>
      </c>
      <c r="AQ4" s="24"/>
      <c r="AR4" s="22"/>
      <c r="AS4" s="23">
        <f>K15</f>
        <v>0</v>
      </c>
      <c r="AT4" s="24"/>
      <c r="AU4" s="22"/>
      <c r="AV4" s="23">
        <f>K16</f>
        <v>0</v>
      </c>
      <c r="AW4" s="24"/>
      <c r="AX4" s="22"/>
      <c r="AY4" s="23">
        <f>K17</f>
        <v>0</v>
      </c>
      <c r="AZ4" s="24"/>
      <c r="BA4" s="22"/>
      <c r="BB4" s="23">
        <f>K18</f>
        <v>0</v>
      </c>
      <c r="BC4" s="24"/>
      <c r="BD4" s="22"/>
      <c r="BE4" s="23">
        <f>K19</f>
        <v>0</v>
      </c>
      <c r="BF4" s="24"/>
      <c r="BG4" s="22"/>
      <c r="BH4" s="23">
        <f>K20</f>
        <v>0</v>
      </c>
      <c r="BI4" s="24"/>
      <c r="BJ4" s="22"/>
      <c r="BK4" s="23">
        <f>K21</f>
        <v>0</v>
      </c>
      <c r="BL4" s="24"/>
      <c r="BM4" s="22"/>
      <c r="BN4" s="23">
        <f>K22</f>
        <v>0</v>
      </c>
      <c r="BO4" s="24"/>
      <c r="BP4" s="22"/>
      <c r="BQ4" s="23">
        <f>K23</f>
        <v>0</v>
      </c>
      <c r="BR4" s="24"/>
      <c r="BS4" s="22"/>
      <c r="BT4" s="23">
        <f>K24</f>
        <v>0</v>
      </c>
      <c r="BU4" s="24"/>
      <c r="BV4" s="22"/>
      <c r="BW4" s="23">
        <f>K25</f>
        <v>0</v>
      </c>
      <c r="BX4" s="24"/>
      <c r="BY4" s="22"/>
      <c r="BZ4" s="23">
        <f>K26</f>
        <v>0</v>
      </c>
      <c r="CA4" s="24"/>
      <c r="CB4" s="22"/>
      <c r="CC4" s="23">
        <f>K27</f>
        <v>0</v>
      </c>
      <c r="CD4" s="24"/>
    </row>
    <row r="5" spans="1:82">
      <c r="A5" s="29">
        <f>Formulas!DK5</f>
        <v>0.98124999999999996</v>
      </c>
      <c r="B5" s="33">
        <f t="shared" si="0"/>
        <v>1</v>
      </c>
      <c r="C5" s="7">
        <f t="shared" si="1"/>
        <v>4</v>
      </c>
      <c r="D5" s="9">
        <f t="shared" si="2"/>
        <v>0</v>
      </c>
      <c r="E5" s="7">
        <f t="shared" si="3"/>
        <v>5</v>
      </c>
      <c r="F5" s="13">
        <f t="shared" si="4"/>
        <v>0.2</v>
      </c>
      <c r="G5" s="3" t="s">
        <v>9</v>
      </c>
      <c r="H5" s="12"/>
      <c r="I5" s="9">
        <f>N3</f>
        <v>1</v>
      </c>
      <c r="J5" s="13"/>
      <c r="K5" s="12"/>
      <c r="L5" s="9">
        <f>N4</f>
        <v>0</v>
      </c>
      <c r="M5" s="13"/>
      <c r="N5" s="39"/>
      <c r="O5" s="40"/>
      <c r="P5" s="41"/>
      <c r="Q5" s="25"/>
      <c r="R5" s="26">
        <f>N6</f>
        <v>0</v>
      </c>
      <c r="S5" s="27"/>
      <c r="T5" s="25"/>
      <c r="U5" s="26">
        <f>N7</f>
        <v>0</v>
      </c>
      <c r="V5" s="27"/>
      <c r="W5" s="25"/>
      <c r="X5" s="26">
        <f>N8</f>
        <v>0</v>
      </c>
      <c r="Y5" s="27"/>
      <c r="Z5" s="25"/>
      <c r="AA5" s="26">
        <f>N9</f>
        <v>1</v>
      </c>
      <c r="AB5" s="27"/>
      <c r="AC5" s="25"/>
      <c r="AD5" s="26">
        <f>N10</f>
        <v>0</v>
      </c>
      <c r="AE5" s="27"/>
      <c r="AF5" s="25">
        <v>1</v>
      </c>
      <c r="AG5" s="26">
        <f>N11</f>
        <v>1</v>
      </c>
      <c r="AH5" s="27"/>
      <c r="AI5" s="25"/>
      <c r="AJ5" s="26">
        <f>N12</f>
        <v>0</v>
      </c>
      <c r="AK5" s="27"/>
      <c r="AL5" s="25"/>
      <c r="AM5" s="26">
        <f>N13</f>
        <v>1</v>
      </c>
      <c r="AN5" s="27"/>
      <c r="AO5" s="25"/>
      <c r="AP5" s="26">
        <f>N14</f>
        <v>0</v>
      </c>
      <c r="AQ5" s="27"/>
      <c r="AR5" s="25"/>
      <c r="AS5" s="26">
        <f>N15</f>
        <v>0</v>
      </c>
      <c r="AT5" s="27"/>
      <c r="AU5" s="25"/>
      <c r="AV5" s="26">
        <f>N16</f>
        <v>0</v>
      </c>
      <c r="AW5" s="27"/>
      <c r="AX5" s="25"/>
      <c r="AY5" s="26">
        <f>N17</f>
        <v>0</v>
      </c>
      <c r="AZ5" s="27"/>
      <c r="BA5" s="25"/>
      <c r="BB5" s="26">
        <f>N18</f>
        <v>0</v>
      </c>
      <c r="BC5" s="27"/>
      <c r="BD5" s="25"/>
      <c r="BE5" s="26">
        <f>N19</f>
        <v>0</v>
      </c>
      <c r="BF5" s="27"/>
      <c r="BG5" s="25"/>
      <c r="BH5" s="26">
        <f>N20</f>
        <v>0</v>
      </c>
      <c r="BI5" s="27"/>
      <c r="BJ5" s="25"/>
      <c r="BK5" s="26">
        <f>N21</f>
        <v>0</v>
      </c>
      <c r="BL5" s="27"/>
      <c r="BM5" s="25"/>
      <c r="BN5" s="26">
        <f>N22</f>
        <v>0</v>
      </c>
      <c r="BO5" s="27"/>
      <c r="BP5" s="25"/>
      <c r="BQ5" s="26">
        <f>N23</f>
        <v>0</v>
      </c>
      <c r="BR5" s="27"/>
      <c r="BS5" s="25"/>
      <c r="BT5" s="26">
        <f>N24</f>
        <v>0</v>
      </c>
      <c r="BU5" s="27"/>
      <c r="BV5" s="25"/>
      <c r="BW5" s="26">
        <f>N25</f>
        <v>0</v>
      </c>
      <c r="BX5" s="27"/>
      <c r="BY5" s="25"/>
      <c r="BZ5" s="26">
        <f>N26</f>
        <v>0</v>
      </c>
      <c r="CA5" s="27"/>
      <c r="CB5" s="25"/>
      <c r="CC5" s="26">
        <f>N27</f>
        <v>0</v>
      </c>
      <c r="CD5" s="27"/>
    </row>
    <row r="6" spans="1:82">
      <c r="A6" s="69">
        <f>Formulas!DK6</f>
        <v>-1.53125</v>
      </c>
      <c r="B6" s="37">
        <f t="shared" si="0"/>
        <v>0</v>
      </c>
      <c r="C6" s="38">
        <f t="shared" si="1"/>
        <v>0</v>
      </c>
      <c r="D6" s="38">
        <f t="shared" si="2"/>
        <v>0</v>
      </c>
      <c r="E6" s="63">
        <f t="shared" si="3"/>
        <v>0</v>
      </c>
      <c r="F6" s="36">
        <f t="shared" si="4"/>
        <v>0</v>
      </c>
      <c r="G6" s="2" t="s">
        <v>24</v>
      </c>
      <c r="H6" s="14"/>
      <c r="I6" s="8">
        <f>Q3</f>
        <v>0</v>
      </c>
      <c r="J6" s="15"/>
      <c r="K6" s="14"/>
      <c r="L6" s="8">
        <f>Q4</f>
        <v>0</v>
      </c>
      <c r="M6" s="15"/>
      <c r="N6" s="14"/>
      <c r="O6" s="8">
        <f>Q5</f>
        <v>0</v>
      </c>
      <c r="P6" s="15"/>
      <c r="Q6" s="45"/>
      <c r="R6" s="46"/>
      <c r="S6" s="47"/>
      <c r="T6" s="22"/>
      <c r="U6" s="23">
        <f>Q7</f>
        <v>0</v>
      </c>
      <c r="V6" s="24"/>
      <c r="W6" s="22"/>
      <c r="X6" s="23">
        <f>Q8</f>
        <v>0</v>
      </c>
      <c r="Y6" s="24"/>
      <c r="Z6" s="22"/>
      <c r="AA6" s="23">
        <f>Q9</f>
        <v>0</v>
      </c>
      <c r="AB6" s="24"/>
      <c r="AC6" s="22"/>
      <c r="AD6" s="23">
        <f>Q10</f>
        <v>0</v>
      </c>
      <c r="AE6" s="24"/>
      <c r="AF6" s="22"/>
      <c r="AG6" s="23">
        <f>Q11</f>
        <v>0</v>
      </c>
      <c r="AH6" s="24"/>
      <c r="AI6" s="22"/>
      <c r="AJ6" s="23">
        <f>Q12</f>
        <v>0</v>
      </c>
      <c r="AK6" s="24"/>
      <c r="AL6" s="22"/>
      <c r="AM6" s="23">
        <f>Q13</f>
        <v>0</v>
      </c>
      <c r="AN6" s="24"/>
      <c r="AO6" s="22"/>
      <c r="AP6" s="23">
        <f>Q14</f>
        <v>0</v>
      </c>
      <c r="AQ6" s="24"/>
      <c r="AR6" s="22"/>
      <c r="AS6" s="23">
        <f>Q15</f>
        <v>0</v>
      </c>
      <c r="AT6" s="24"/>
      <c r="AU6" s="22"/>
      <c r="AV6" s="23">
        <f>Q16</f>
        <v>0</v>
      </c>
      <c r="AW6" s="24"/>
      <c r="AX6" s="22"/>
      <c r="AY6" s="23">
        <f>Q17</f>
        <v>0</v>
      </c>
      <c r="AZ6" s="24"/>
      <c r="BA6" s="22"/>
      <c r="BB6" s="23">
        <f>Q18</f>
        <v>0</v>
      </c>
      <c r="BC6" s="24"/>
      <c r="BD6" s="22"/>
      <c r="BE6" s="23">
        <f>Q19</f>
        <v>0</v>
      </c>
      <c r="BF6" s="24"/>
      <c r="BG6" s="22"/>
      <c r="BH6" s="23">
        <f>Q20</f>
        <v>0</v>
      </c>
      <c r="BI6" s="24"/>
      <c r="BJ6" s="22"/>
      <c r="BK6" s="23">
        <f>Q21</f>
        <v>0</v>
      </c>
      <c r="BL6" s="24"/>
      <c r="BM6" s="22"/>
      <c r="BN6" s="23">
        <f>Q22</f>
        <v>0</v>
      </c>
      <c r="BO6" s="24"/>
      <c r="BP6" s="22"/>
      <c r="BQ6" s="23">
        <f>Q23</f>
        <v>0</v>
      </c>
      <c r="BR6" s="24"/>
      <c r="BS6" s="22"/>
      <c r="BT6" s="23">
        <f>Q24</f>
        <v>0</v>
      </c>
      <c r="BU6" s="24"/>
      <c r="BV6" s="22"/>
      <c r="BW6" s="23">
        <f>Q25</f>
        <v>0</v>
      </c>
      <c r="BX6" s="24"/>
      <c r="BY6" s="22"/>
      <c r="BZ6" s="23">
        <f>Q26</f>
        <v>0</v>
      </c>
      <c r="CA6" s="24"/>
      <c r="CB6" s="22"/>
      <c r="CC6" s="23">
        <f>Q27</f>
        <v>0</v>
      </c>
      <c r="CD6" s="24"/>
    </row>
    <row r="7" spans="1:82">
      <c r="A7" s="29">
        <f>Formulas!DK7</f>
        <v>3.46875</v>
      </c>
      <c r="B7" s="33">
        <f t="shared" si="0"/>
        <v>3</v>
      </c>
      <c r="C7" s="7">
        <f t="shared" si="1"/>
        <v>1</v>
      </c>
      <c r="D7" s="9">
        <f t="shared" si="2"/>
        <v>0</v>
      </c>
      <c r="E7" s="7">
        <f t="shared" si="3"/>
        <v>4</v>
      </c>
      <c r="F7" s="13">
        <f t="shared" si="4"/>
        <v>0.75</v>
      </c>
      <c r="G7" s="2" t="s">
        <v>23</v>
      </c>
      <c r="H7" s="12">
        <v>1</v>
      </c>
      <c r="I7" s="9">
        <f>T3</f>
        <v>0</v>
      </c>
      <c r="J7" s="9"/>
      <c r="K7" s="12">
        <v>1</v>
      </c>
      <c r="L7" s="9">
        <f>T4</f>
        <v>0</v>
      </c>
      <c r="M7" s="13"/>
      <c r="N7" s="12"/>
      <c r="O7" s="9">
        <f>T5</f>
        <v>0</v>
      </c>
      <c r="P7" s="13"/>
      <c r="Q7" s="25"/>
      <c r="R7" s="26">
        <f>T6</f>
        <v>0</v>
      </c>
      <c r="S7" s="27"/>
      <c r="T7" s="48"/>
      <c r="U7" s="49"/>
      <c r="V7" s="47"/>
      <c r="W7" s="25"/>
      <c r="X7" s="26">
        <f>T8</f>
        <v>0</v>
      </c>
      <c r="Y7" s="27"/>
      <c r="Z7" s="25"/>
      <c r="AA7" s="26">
        <f>T9</f>
        <v>0</v>
      </c>
      <c r="AB7" s="27"/>
      <c r="AC7" s="25"/>
      <c r="AD7" s="26">
        <f>T10</f>
        <v>0</v>
      </c>
      <c r="AE7" s="27"/>
      <c r="AF7" s="25"/>
      <c r="AG7" s="26">
        <f>T11</f>
        <v>0</v>
      </c>
      <c r="AH7" s="27"/>
      <c r="AI7" s="25"/>
      <c r="AJ7" s="26">
        <f>T12</f>
        <v>0</v>
      </c>
      <c r="AK7" s="27"/>
      <c r="AL7" s="25"/>
      <c r="AM7" s="26">
        <f>T13</f>
        <v>0</v>
      </c>
      <c r="AN7" s="27"/>
      <c r="AO7" s="25"/>
      <c r="AP7" s="26">
        <f>T14</f>
        <v>0</v>
      </c>
      <c r="AQ7" s="27"/>
      <c r="AR7" s="25"/>
      <c r="AS7" s="26">
        <f>T15</f>
        <v>0</v>
      </c>
      <c r="AT7" s="27"/>
      <c r="AU7" s="25"/>
      <c r="AV7" s="26">
        <f>T16</f>
        <v>0</v>
      </c>
      <c r="AW7" s="27"/>
      <c r="AX7" s="25">
        <v>1</v>
      </c>
      <c r="AY7" s="26">
        <f>T17</f>
        <v>1</v>
      </c>
      <c r="AZ7" s="27"/>
      <c r="BA7" s="25"/>
      <c r="BB7" s="26">
        <f>T18</f>
        <v>0</v>
      </c>
      <c r="BC7" s="27"/>
      <c r="BD7" s="25"/>
      <c r="BE7" s="26">
        <f>T19</f>
        <v>0</v>
      </c>
      <c r="BF7" s="27"/>
      <c r="BG7" s="25"/>
      <c r="BH7" s="26">
        <f>T20</f>
        <v>0</v>
      </c>
      <c r="BI7" s="27"/>
      <c r="BJ7" s="25"/>
      <c r="BK7" s="26">
        <f>T21</f>
        <v>0</v>
      </c>
      <c r="BL7" s="27"/>
      <c r="BM7" s="25"/>
      <c r="BN7" s="26">
        <f>T22</f>
        <v>0</v>
      </c>
      <c r="BO7" s="27"/>
      <c r="BP7" s="25"/>
      <c r="BQ7" s="26">
        <f>T23</f>
        <v>0</v>
      </c>
      <c r="BR7" s="27"/>
      <c r="BS7" s="25"/>
      <c r="BT7" s="26">
        <f>T24</f>
        <v>0</v>
      </c>
      <c r="BU7" s="27"/>
      <c r="BV7" s="25"/>
      <c r="BW7" s="26">
        <f>T25</f>
        <v>0</v>
      </c>
      <c r="BX7" s="27"/>
      <c r="BY7" s="25"/>
      <c r="BZ7" s="26">
        <f>T26</f>
        <v>0</v>
      </c>
      <c r="CA7" s="27"/>
      <c r="CB7" s="25"/>
      <c r="CC7" s="26">
        <f>T27</f>
        <v>0</v>
      </c>
      <c r="CD7" s="27"/>
    </row>
    <row r="8" spans="1:82">
      <c r="A8" s="69">
        <f>Formulas!DK8</f>
        <v>4.1520833333333336</v>
      </c>
      <c r="B8" s="37">
        <f t="shared" si="0"/>
        <v>5</v>
      </c>
      <c r="C8" s="38">
        <f t="shared" si="1"/>
        <v>0</v>
      </c>
      <c r="D8" s="38">
        <f t="shared" si="2"/>
        <v>1</v>
      </c>
      <c r="E8" s="63">
        <f t="shared" si="3"/>
        <v>6</v>
      </c>
      <c r="F8" s="36">
        <f t="shared" si="4"/>
        <v>0.88888888888888884</v>
      </c>
      <c r="G8" s="4" t="s">
        <v>17</v>
      </c>
      <c r="H8" s="14"/>
      <c r="I8" s="8">
        <f>W3</f>
        <v>0</v>
      </c>
      <c r="J8" s="8"/>
      <c r="K8" s="14"/>
      <c r="L8" s="8">
        <f>W4</f>
        <v>0</v>
      </c>
      <c r="M8" s="15"/>
      <c r="N8" s="14"/>
      <c r="O8" s="8">
        <f>W5</f>
        <v>0</v>
      </c>
      <c r="P8" s="15"/>
      <c r="Q8" s="22"/>
      <c r="R8" s="23">
        <f>W6</f>
        <v>0</v>
      </c>
      <c r="S8" s="24"/>
      <c r="T8" s="22"/>
      <c r="U8" s="23">
        <f>W7</f>
        <v>0</v>
      </c>
      <c r="V8" s="24"/>
      <c r="W8" s="45"/>
      <c r="X8" s="46"/>
      <c r="Y8" s="47"/>
      <c r="Z8" s="22"/>
      <c r="AA8" s="23">
        <v>0</v>
      </c>
      <c r="AB8" s="24">
        <v>1</v>
      </c>
      <c r="AC8" s="22"/>
      <c r="AD8" s="23">
        <f>W10</f>
        <v>0</v>
      </c>
      <c r="AE8" s="24"/>
      <c r="AF8" s="22"/>
      <c r="AG8" s="23">
        <f>W11</f>
        <v>0</v>
      </c>
      <c r="AH8" s="24"/>
      <c r="AI8" s="22"/>
      <c r="AJ8" s="23">
        <f>W12</f>
        <v>0</v>
      </c>
      <c r="AK8" s="24"/>
      <c r="AL8" s="22"/>
      <c r="AM8" s="23">
        <f>W13</f>
        <v>0</v>
      </c>
      <c r="AN8" s="24"/>
      <c r="AO8" s="22"/>
      <c r="AP8" s="23">
        <f>W14</f>
        <v>0</v>
      </c>
      <c r="AQ8" s="24"/>
      <c r="AR8" s="22"/>
      <c r="AS8" s="23">
        <f>W15</f>
        <v>0</v>
      </c>
      <c r="AT8" s="24"/>
      <c r="AU8" s="22"/>
      <c r="AV8" s="23">
        <f>W16</f>
        <v>0</v>
      </c>
      <c r="AW8" s="24"/>
      <c r="AX8" s="22"/>
      <c r="AY8" s="23">
        <f>W17</f>
        <v>0</v>
      </c>
      <c r="AZ8" s="24"/>
      <c r="BA8" s="22">
        <v>1</v>
      </c>
      <c r="BB8" s="23">
        <f>W18</f>
        <v>0</v>
      </c>
      <c r="BC8" s="24"/>
      <c r="BD8" s="22">
        <v>1</v>
      </c>
      <c r="BE8" s="23">
        <f>W19</f>
        <v>0</v>
      </c>
      <c r="BF8" s="24"/>
      <c r="BG8" s="22">
        <v>2</v>
      </c>
      <c r="BH8" s="23">
        <f>W20</f>
        <v>0</v>
      </c>
      <c r="BI8" s="24"/>
      <c r="BJ8" s="22"/>
      <c r="BK8" s="23">
        <f>W21</f>
        <v>0</v>
      </c>
      <c r="BL8" s="24"/>
      <c r="BM8" s="22"/>
      <c r="BN8" s="23">
        <f>W22</f>
        <v>0</v>
      </c>
      <c r="BO8" s="24"/>
      <c r="BP8" s="22"/>
      <c r="BQ8" s="23">
        <f>W23</f>
        <v>0</v>
      </c>
      <c r="BR8" s="24"/>
      <c r="BS8" s="22"/>
      <c r="BT8" s="23">
        <f>W24</f>
        <v>0</v>
      </c>
      <c r="BU8" s="24"/>
      <c r="BV8" s="22">
        <v>1</v>
      </c>
      <c r="BW8" s="23">
        <f>W25</f>
        <v>0</v>
      </c>
      <c r="BX8" s="24"/>
      <c r="BY8" s="22"/>
      <c r="BZ8" s="23">
        <f>W26</f>
        <v>0</v>
      </c>
      <c r="CA8" s="24"/>
      <c r="CB8" s="22"/>
      <c r="CC8" s="23">
        <f>W27</f>
        <v>0</v>
      </c>
      <c r="CD8" s="24"/>
    </row>
    <row r="9" spans="1:82">
      <c r="A9" s="29">
        <f>Formulas!DK9</f>
        <v>3.4254807692307692</v>
      </c>
      <c r="B9" s="33">
        <f t="shared" si="0"/>
        <v>10</v>
      </c>
      <c r="C9" s="7">
        <f t="shared" si="1"/>
        <v>3</v>
      </c>
      <c r="D9" s="9">
        <f t="shared" si="2"/>
        <v>0</v>
      </c>
      <c r="E9" s="7">
        <f t="shared" si="3"/>
        <v>13</v>
      </c>
      <c r="F9" s="13">
        <f t="shared" si="4"/>
        <v>0.76923076923076927</v>
      </c>
      <c r="G9" s="1" t="s">
        <v>5</v>
      </c>
      <c r="H9" s="12">
        <v>1</v>
      </c>
      <c r="I9" s="9">
        <f>Z3</f>
        <v>0</v>
      </c>
      <c r="J9" s="9"/>
      <c r="K9" s="12">
        <v>1</v>
      </c>
      <c r="L9" s="9">
        <f>Z4</f>
        <v>0</v>
      </c>
      <c r="M9" s="13"/>
      <c r="N9" s="12">
        <v>1</v>
      </c>
      <c r="O9" s="9">
        <f>Z5</f>
        <v>0</v>
      </c>
      <c r="P9" s="13"/>
      <c r="Q9" s="25"/>
      <c r="R9" s="26">
        <f>Z6</f>
        <v>0</v>
      </c>
      <c r="S9" s="27"/>
      <c r="T9" s="25"/>
      <c r="U9" s="26">
        <f>Z7</f>
        <v>0</v>
      </c>
      <c r="V9" s="27"/>
      <c r="W9" s="25">
        <v>1</v>
      </c>
      <c r="X9" s="26">
        <f>Z8</f>
        <v>0</v>
      </c>
      <c r="Y9" s="27"/>
      <c r="Z9" s="48"/>
      <c r="AA9" s="49"/>
      <c r="AB9" s="47"/>
      <c r="AC9" s="25"/>
      <c r="AD9" s="26">
        <f>Z10</f>
        <v>0</v>
      </c>
      <c r="AE9" s="27"/>
      <c r="AF9" s="25"/>
      <c r="AG9" s="26">
        <f>Z11</f>
        <v>0</v>
      </c>
      <c r="AH9" s="27"/>
      <c r="AI9" s="25"/>
      <c r="AJ9" s="26">
        <f>Z12</f>
        <v>0</v>
      </c>
      <c r="AK9" s="27"/>
      <c r="AL9" s="25"/>
      <c r="AM9" s="26">
        <f>Z13</f>
        <v>2</v>
      </c>
      <c r="AN9" s="27"/>
      <c r="AO9" s="25"/>
      <c r="AP9" s="26">
        <f>Z14</f>
        <v>0</v>
      </c>
      <c r="AQ9" s="27"/>
      <c r="AR9" s="25">
        <v>2</v>
      </c>
      <c r="AS9" s="26">
        <f>Z15</f>
        <v>0</v>
      </c>
      <c r="AT9" s="27"/>
      <c r="AU9" s="25"/>
      <c r="AV9" s="26">
        <f>Z16</f>
        <v>0</v>
      </c>
      <c r="AW9" s="27"/>
      <c r="AX9" s="25">
        <v>1</v>
      </c>
      <c r="AY9" s="26">
        <f>Z17</f>
        <v>0</v>
      </c>
      <c r="AZ9" s="27"/>
      <c r="BA9" s="25">
        <v>1</v>
      </c>
      <c r="BB9" s="26">
        <f>Z18</f>
        <v>0</v>
      </c>
      <c r="BC9" s="27"/>
      <c r="BD9" s="25"/>
      <c r="BE9" s="26">
        <f>Z19</f>
        <v>1</v>
      </c>
      <c r="BF9" s="27"/>
      <c r="BG9" s="25">
        <v>1</v>
      </c>
      <c r="BH9" s="26">
        <f>Z20</f>
        <v>0</v>
      </c>
      <c r="BI9" s="27"/>
      <c r="BJ9" s="25"/>
      <c r="BK9" s="26">
        <f>Z21</f>
        <v>0</v>
      </c>
      <c r="BL9" s="27"/>
      <c r="BM9" s="25"/>
      <c r="BN9" s="26">
        <f>Z22</f>
        <v>0</v>
      </c>
      <c r="BO9" s="27"/>
      <c r="BP9" s="25"/>
      <c r="BQ9" s="26">
        <f>Z23</f>
        <v>0</v>
      </c>
      <c r="BR9" s="27"/>
      <c r="BS9" s="25"/>
      <c r="BT9" s="26">
        <f>Z24</f>
        <v>0</v>
      </c>
      <c r="BU9" s="27"/>
      <c r="BV9" s="25">
        <v>1</v>
      </c>
      <c r="BW9" s="26">
        <f>Z25</f>
        <v>0</v>
      </c>
      <c r="BX9" s="27"/>
      <c r="BY9" s="25"/>
      <c r="BZ9" s="26">
        <f>Z26</f>
        <v>0</v>
      </c>
      <c r="CA9" s="27"/>
      <c r="CB9" s="25"/>
      <c r="CC9" s="26">
        <f>Z27</f>
        <v>0</v>
      </c>
      <c r="CD9" s="27"/>
    </row>
    <row r="10" spans="1:82">
      <c r="A10" s="69">
        <f>Formulas!DK10</f>
        <v>-1.53125</v>
      </c>
      <c r="B10" s="37">
        <f t="shared" si="0"/>
        <v>0</v>
      </c>
      <c r="C10" s="38">
        <f t="shared" si="1"/>
        <v>0</v>
      </c>
      <c r="D10" s="38">
        <f t="shared" si="2"/>
        <v>0</v>
      </c>
      <c r="E10" s="63">
        <f t="shared" si="3"/>
        <v>0</v>
      </c>
      <c r="F10" s="36">
        <f t="shared" si="4"/>
        <v>0</v>
      </c>
      <c r="G10" s="2" t="s">
        <v>25</v>
      </c>
      <c r="H10" s="14"/>
      <c r="I10" s="8">
        <f>AC3</f>
        <v>0</v>
      </c>
      <c r="J10" s="8"/>
      <c r="K10" s="14"/>
      <c r="L10" s="8">
        <f>AC4</f>
        <v>0</v>
      </c>
      <c r="M10" s="15"/>
      <c r="N10" s="14"/>
      <c r="O10" s="8">
        <f>AC5</f>
        <v>0</v>
      </c>
      <c r="P10" s="15"/>
      <c r="Q10" s="22"/>
      <c r="R10" s="23">
        <f>AC6</f>
        <v>0</v>
      </c>
      <c r="S10" s="24"/>
      <c r="T10" s="22"/>
      <c r="U10" s="23">
        <f>AC7</f>
        <v>0</v>
      </c>
      <c r="V10" s="24"/>
      <c r="W10" s="22"/>
      <c r="X10" s="23">
        <f>AC8</f>
        <v>0</v>
      </c>
      <c r="Y10" s="24"/>
      <c r="Z10" s="22"/>
      <c r="AA10" s="23">
        <f>AC9</f>
        <v>0</v>
      </c>
      <c r="AB10" s="24"/>
      <c r="AC10" s="45"/>
      <c r="AD10" s="46"/>
      <c r="AE10" s="47"/>
      <c r="AF10" s="22"/>
      <c r="AG10" s="23">
        <f>AC11</f>
        <v>0</v>
      </c>
      <c r="AH10" s="24"/>
      <c r="AI10" s="22"/>
      <c r="AJ10" s="23">
        <f>AC12</f>
        <v>0</v>
      </c>
      <c r="AK10" s="24"/>
      <c r="AL10" s="22"/>
      <c r="AM10" s="23">
        <f>AC13</f>
        <v>0</v>
      </c>
      <c r="AN10" s="24"/>
      <c r="AO10" s="22"/>
      <c r="AP10" s="23">
        <f>AC14</f>
        <v>0</v>
      </c>
      <c r="AQ10" s="24"/>
      <c r="AR10" s="22"/>
      <c r="AS10" s="23">
        <f>AC15</f>
        <v>0</v>
      </c>
      <c r="AT10" s="24"/>
      <c r="AU10" s="22"/>
      <c r="AV10" s="23">
        <f>AC16</f>
        <v>0</v>
      </c>
      <c r="AW10" s="24"/>
      <c r="AX10" s="22"/>
      <c r="AY10" s="23">
        <f>AC17</f>
        <v>0</v>
      </c>
      <c r="AZ10" s="24"/>
      <c r="BA10" s="22"/>
      <c r="BB10" s="23">
        <f>AC18</f>
        <v>0</v>
      </c>
      <c r="BC10" s="24"/>
      <c r="BD10" s="22"/>
      <c r="BE10" s="23">
        <f>AC19</f>
        <v>0</v>
      </c>
      <c r="BF10" s="24"/>
      <c r="BG10" s="22"/>
      <c r="BH10" s="23">
        <f>AC20</f>
        <v>0</v>
      </c>
      <c r="BI10" s="24"/>
      <c r="BJ10" s="22"/>
      <c r="BK10" s="23">
        <f>AC21</f>
        <v>0</v>
      </c>
      <c r="BL10" s="24"/>
      <c r="BM10" s="22"/>
      <c r="BN10" s="23">
        <f>AC22</f>
        <v>0</v>
      </c>
      <c r="BO10" s="24"/>
      <c r="BP10" s="22"/>
      <c r="BQ10" s="23">
        <f>AC23</f>
        <v>0</v>
      </c>
      <c r="BR10" s="24"/>
      <c r="BS10" s="22"/>
      <c r="BT10" s="23">
        <f>AC24</f>
        <v>0</v>
      </c>
      <c r="BU10" s="24"/>
      <c r="BV10" s="22"/>
      <c r="BW10" s="23">
        <f>AC25</f>
        <v>0</v>
      </c>
      <c r="BX10" s="24"/>
      <c r="BY10" s="22"/>
      <c r="BZ10" s="23">
        <f>AC26</f>
        <v>0</v>
      </c>
      <c r="CA10" s="24"/>
      <c r="CB10" s="22"/>
      <c r="CC10" s="23">
        <f>AC27</f>
        <v>0</v>
      </c>
      <c r="CD10" s="24"/>
    </row>
    <row r="11" spans="1:82">
      <c r="A11" s="29">
        <f>Formulas!DK11</f>
        <v>2.03125</v>
      </c>
      <c r="B11" s="33">
        <f t="shared" si="0"/>
        <v>1</v>
      </c>
      <c r="C11" s="7">
        <f t="shared" si="1"/>
        <v>1</v>
      </c>
      <c r="D11" s="9">
        <f t="shared" si="2"/>
        <v>0</v>
      </c>
      <c r="E11" s="7">
        <f t="shared" si="3"/>
        <v>2</v>
      </c>
      <c r="F11" s="13">
        <f t="shared" si="4"/>
        <v>0.5</v>
      </c>
      <c r="G11" s="3" t="s">
        <v>10</v>
      </c>
      <c r="H11" s="12"/>
      <c r="I11" s="9">
        <f>AF3</f>
        <v>0</v>
      </c>
      <c r="J11" s="9"/>
      <c r="K11" s="12"/>
      <c r="L11" s="9">
        <f>AF4</f>
        <v>0</v>
      </c>
      <c r="M11" s="13"/>
      <c r="N11" s="12">
        <v>1</v>
      </c>
      <c r="O11" s="9">
        <f>AF5</f>
        <v>1</v>
      </c>
      <c r="P11" s="13"/>
      <c r="Q11" s="25"/>
      <c r="R11" s="26">
        <f>AF6</f>
        <v>0</v>
      </c>
      <c r="S11" s="27"/>
      <c r="T11" s="25"/>
      <c r="U11" s="26">
        <f>AF7</f>
        <v>0</v>
      </c>
      <c r="V11" s="27"/>
      <c r="W11" s="25"/>
      <c r="X11" s="26">
        <f>AF8</f>
        <v>0</v>
      </c>
      <c r="Y11" s="27"/>
      <c r="Z11" s="25"/>
      <c r="AA11" s="26">
        <f>AF9</f>
        <v>0</v>
      </c>
      <c r="AB11" s="27"/>
      <c r="AC11" s="25"/>
      <c r="AD11" s="26">
        <f>AF10</f>
        <v>0</v>
      </c>
      <c r="AE11" s="27"/>
      <c r="AF11" s="48"/>
      <c r="AG11" s="49"/>
      <c r="AH11" s="47"/>
      <c r="AI11" s="25"/>
      <c r="AJ11" s="26">
        <f>AF12</f>
        <v>0</v>
      </c>
      <c r="AK11" s="27"/>
      <c r="AL11" s="25"/>
      <c r="AM11" s="26">
        <f>AF13</f>
        <v>0</v>
      </c>
      <c r="AN11" s="27"/>
      <c r="AO11" s="25"/>
      <c r="AP11" s="26">
        <f>AF14</f>
        <v>0</v>
      </c>
      <c r="AQ11" s="27"/>
      <c r="AR11" s="25"/>
      <c r="AS11" s="26">
        <f>AF15</f>
        <v>0</v>
      </c>
      <c r="AT11" s="27"/>
      <c r="AU11" s="25"/>
      <c r="AV11" s="26">
        <f>AF16</f>
        <v>0</v>
      </c>
      <c r="AW11" s="27"/>
      <c r="AX11" s="25"/>
      <c r="AY11" s="26">
        <f>AF17</f>
        <v>0</v>
      </c>
      <c r="AZ11" s="27"/>
      <c r="BA11" s="25"/>
      <c r="BB11" s="26">
        <f>AF18</f>
        <v>0</v>
      </c>
      <c r="BC11" s="27"/>
      <c r="BD11" s="25"/>
      <c r="BE11" s="26">
        <f>AF19</f>
        <v>0</v>
      </c>
      <c r="BF11" s="27"/>
      <c r="BG11" s="25"/>
      <c r="BH11" s="26">
        <f>AF20</f>
        <v>0</v>
      </c>
      <c r="BI11" s="27"/>
      <c r="BJ11" s="25"/>
      <c r="BK11" s="26">
        <f>AF21</f>
        <v>0</v>
      </c>
      <c r="BL11" s="27"/>
      <c r="BM11" s="25"/>
      <c r="BN11" s="26">
        <f>AF22</f>
        <v>0</v>
      </c>
      <c r="BO11" s="27"/>
      <c r="BP11" s="25"/>
      <c r="BQ11" s="26">
        <f>AF23</f>
        <v>0</v>
      </c>
      <c r="BR11" s="27"/>
      <c r="BS11" s="25"/>
      <c r="BT11" s="26">
        <f>AF24</f>
        <v>0</v>
      </c>
      <c r="BU11" s="27"/>
      <c r="BV11" s="25"/>
      <c r="BW11" s="26">
        <f>AF25</f>
        <v>0</v>
      </c>
      <c r="BX11" s="27"/>
      <c r="BY11" s="25"/>
      <c r="BZ11" s="26">
        <f>AF26</f>
        <v>0</v>
      </c>
      <c r="CA11" s="27"/>
      <c r="CB11" s="25"/>
      <c r="CC11" s="26">
        <f>AF27</f>
        <v>0</v>
      </c>
      <c r="CD11" s="27"/>
    </row>
    <row r="12" spans="1:82">
      <c r="A12" s="69">
        <f>Formulas!DK12</f>
        <v>3.125E-2</v>
      </c>
      <c r="B12" s="37">
        <f t="shared" si="0"/>
        <v>0</v>
      </c>
      <c r="C12" s="38">
        <f t="shared" si="1"/>
        <v>2</v>
      </c>
      <c r="D12" s="38">
        <f t="shared" si="2"/>
        <v>0</v>
      </c>
      <c r="E12" s="63">
        <f t="shared" si="3"/>
        <v>2</v>
      </c>
      <c r="F12" s="36">
        <f t="shared" si="4"/>
        <v>0</v>
      </c>
      <c r="G12" s="1" t="s">
        <v>6</v>
      </c>
      <c r="H12" s="14"/>
      <c r="I12" s="8">
        <f>AI3</f>
        <v>0</v>
      </c>
      <c r="J12" s="8"/>
      <c r="K12" s="14"/>
      <c r="L12" s="8">
        <f>AI4</f>
        <v>1</v>
      </c>
      <c r="M12" s="15"/>
      <c r="N12" s="14"/>
      <c r="O12" s="8">
        <f>AI5</f>
        <v>0</v>
      </c>
      <c r="P12" s="15"/>
      <c r="Q12" s="22"/>
      <c r="R12" s="23">
        <f>AI6</f>
        <v>0</v>
      </c>
      <c r="S12" s="24"/>
      <c r="T12" s="22"/>
      <c r="U12" s="23">
        <f>AI7</f>
        <v>0</v>
      </c>
      <c r="V12" s="24"/>
      <c r="W12" s="22"/>
      <c r="X12" s="23">
        <f>AI8</f>
        <v>0</v>
      </c>
      <c r="Y12" s="24"/>
      <c r="Z12" s="22"/>
      <c r="AA12" s="23">
        <f>AI9</f>
        <v>0</v>
      </c>
      <c r="AB12" s="24"/>
      <c r="AC12" s="22"/>
      <c r="AD12" s="23">
        <f>AI10</f>
        <v>0</v>
      </c>
      <c r="AE12" s="24"/>
      <c r="AF12" s="22"/>
      <c r="AG12" s="23">
        <f>AI11</f>
        <v>0</v>
      </c>
      <c r="AH12" s="24"/>
      <c r="AI12" s="45"/>
      <c r="AJ12" s="46"/>
      <c r="AK12" s="47"/>
      <c r="AL12" s="22"/>
      <c r="AM12" s="23">
        <f>AI13</f>
        <v>0</v>
      </c>
      <c r="AN12" s="24"/>
      <c r="AO12" s="22"/>
      <c r="AP12" s="23">
        <f>AI14</f>
        <v>0</v>
      </c>
      <c r="AQ12" s="24"/>
      <c r="AR12" s="22"/>
      <c r="AS12" s="23">
        <f>AI15</f>
        <v>0</v>
      </c>
      <c r="AT12" s="24"/>
      <c r="AU12" s="22"/>
      <c r="AV12" s="23">
        <f>AI16</f>
        <v>0</v>
      </c>
      <c r="AW12" s="24"/>
      <c r="AX12" s="22"/>
      <c r="AY12" s="23">
        <f>AI17</f>
        <v>1</v>
      </c>
      <c r="AZ12" s="24"/>
      <c r="BA12" s="22"/>
      <c r="BB12" s="23">
        <f>AI18</f>
        <v>0</v>
      </c>
      <c r="BC12" s="24"/>
      <c r="BD12" s="22"/>
      <c r="BE12" s="23">
        <f>AI19</f>
        <v>0</v>
      </c>
      <c r="BF12" s="24"/>
      <c r="BG12" s="22"/>
      <c r="BH12" s="23">
        <f>AI20</f>
        <v>0</v>
      </c>
      <c r="BI12" s="24"/>
      <c r="BJ12" s="22"/>
      <c r="BK12" s="23">
        <f>AI21</f>
        <v>0</v>
      </c>
      <c r="BL12" s="24"/>
      <c r="BM12" s="22"/>
      <c r="BN12" s="23">
        <f>AI22</f>
        <v>0</v>
      </c>
      <c r="BO12" s="24"/>
      <c r="BP12" s="22"/>
      <c r="BQ12" s="23">
        <f>AI23</f>
        <v>0</v>
      </c>
      <c r="BR12" s="24"/>
      <c r="BS12" s="22"/>
      <c r="BT12" s="23">
        <f>AI24</f>
        <v>0</v>
      </c>
      <c r="BU12" s="24"/>
      <c r="BV12" s="22"/>
      <c r="BW12" s="23">
        <f>AI25</f>
        <v>0</v>
      </c>
      <c r="BX12" s="24"/>
      <c r="BY12" s="22"/>
      <c r="BZ12" s="23">
        <f>AI26</f>
        <v>0</v>
      </c>
      <c r="CA12" s="24"/>
      <c r="CB12" s="22"/>
      <c r="CC12" s="23">
        <f>AI27</f>
        <v>0</v>
      </c>
      <c r="CD12" s="24"/>
    </row>
    <row r="13" spans="1:82">
      <c r="A13" s="29">
        <f>Formulas!DK13</f>
        <v>4.046875</v>
      </c>
      <c r="B13" s="33">
        <f t="shared" si="0"/>
        <v>7</v>
      </c>
      <c r="C13" s="7">
        <f t="shared" si="1"/>
        <v>1</v>
      </c>
      <c r="D13" s="9">
        <f t="shared" si="2"/>
        <v>0</v>
      </c>
      <c r="E13" s="7">
        <f t="shared" si="3"/>
        <v>8</v>
      </c>
      <c r="F13" s="13">
        <f t="shared" si="4"/>
        <v>0.875</v>
      </c>
      <c r="G13" s="2" t="s">
        <v>22</v>
      </c>
      <c r="H13" s="12">
        <v>1</v>
      </c>
      <c r="I13" s="9">
        <f>AL3</f>
        <v>0</v>
      </c>
      <c r="J13" s="9"/>
      <c r="K13" s="12">
        <v>1</v>
      </c>
      <c r="L13" s="9">
        <f>AL4</f>
        <v>0</v>
      </c>
      <c r="M13" s="13"/>
      <c r="N13" s="12">
        <v>1</v>
      </c>
      <c r="O13" s="9">
        <f>AL5</f>
        <v>0</v>
      </c>
      <c r="P13" s="13"/>
      <c r="Q13" s="25"/>
      <c r="R13" s="26">
        <f>AL6</f>
        <v>0</v>
      </c>
      <c r="S13" s="27"/>
      <c r="T13" s="25"/>
      <c r="U13" s="26">
        <f>AL7</f>
        <v>0</v>
      </c>
      <c r="V13" s="27"/>
      <c r="W13" s="25"/>
      <c r="X13" s="26">
        <f>AL8</f>
        <v>0</v>
      </c>
      <c r="Y13" s="27"/>
      <c r="Z13" s="25">
        <v>2</v>
      </c>
      <c r="AA13" s="26">
        <f>AL9</f>
        <v>0</v>
      </c>
      <c r="AB13" s="27"/>
      <c r="AC13" s="25"/>
      <c r="AD13" s="26">
        <f>AL10</f>
        <v>0</v>
      </c>
      <c r="AE13" s="27"/>
      <c r="AF13" s="25"/>
      <c r="AG13" s="26">
        <f>AL11</f>
        <v>0</v>
      </c>
      <c r="AH13" s="27"/>
      <c r="AI13" s="25"/>
      <c r="AJ13" s="26">
        <f>AL12</f>
        <v>0</v>
      </c>
      <c r="AK13" s="27"/>
      <c r="AL13" s="48"/>
      <c r="AM13" s="49"/>
      <c r="AN13" s="47"/>
      <c r="AO13" s="25"/>
      <c r="AP13" s="26">
        <f>AL14</f>
        <v>0</v>
      </c>
      <c r="AQ13" s="27"/>
      <c r="AR13" s="25">
        <v>1</v>
      </c>
      <c r="AS13" s="26">
        <f>AL15</f>
        <v>0</v>
      </c>
      <c r="AT13" s="27"/>
      <c r="AU13" s="25"/>
      <c r="AV13" s="26">
        <f>AL16</f>
        <v>0</v>
      </c>
      <c r="AW13" s="27"/>
      <c r="AX13" s="25">
        <v>1</v>
      </c>
      <c r="AY13" s="26">
        <f>AL17</f>
        <v>0</v>
      </c>
      <c r="AZ13" s="27"/>
      <c r="BA13" s="25"/>
      <c r="BB13" s="26">
        <f>AL18</f>
        <v>0</v>
      </c>
      <c r="BC13" s="27"/>
      <c r="BD13" s="25"/>
      <c r="BE13" s="26">
        <f>AL19</f>
        <v>1</v>
      </c>
      <c r="BF13" s="27"/>
      <c r="BG13" s="25"/>
      <c r="BH13" s="26">
        <f>AL20</f>
        <v>0</v>
      </c>
      <c r="BI13" s="27"/>
      <c r="BJ13" s="25"/>
      <c r="BK13" s="26">
        <f>AL21</f>
        <v>0</v>
      </c>
      <c r="BL13" s="27"/>
      <c r="BM13" s="25"/>
      <c r="BN13" s="26">
        <f>AL22</f>
        <v>0</v>
      </c>
      <c r="BO13" s="27"/>
      <c r="BP13" s="25"/>
      <c r="BQ13" s="26">
        <f>AL23</f>
        <v>0</v>
      </c>
      <c r="BR13" s="27"/>
      <c r="BS13" s="25"/>
      <c r="BT13" s="26">
        <f>AL24</f>
        <v>0</v>
      </c>
      <c r="BU13" s="27"/>
      <c r="BV13" s="25"/>
      <c r="BW13" s="26">
        <f>AL25</f>
        <v>0</v>
      </c>
      <c r="BX13" s="27"/>
      <c r="BY13" s="25"/>
      <c r="BZ13" s="26">
        <f>AL26</f>
        <v>0</v>
      </c>
      <c r="CA13" s="27"/>
      <c r="CB13" s="25"/>
      <c r="CC13" s="26">
        <f>AL27</f>
        <v>0</v>
      </c>
      <c r="CD13" s="27"/>
    </row>
    <row r="14" spans="1:82">
      <c r="A14" s="69">
        <f>Formulas!DK14</f>
        <v>-1.53125</v>
      </c>
      <c r="B14" s="37">
        <f t="shared" si="0"/>
        <v>0</v>
      </c>
      <c r="C14" s="38">
        <f t="shared" si="1"/>
        <v>0</v>
      </c>
      <c r="D14" s="38">
        <f t="shared" si="2"/>
        <v>0</v>
      </c>
      <c r="E14" s="63">
        <f t="shared" si="3"/>
        <v>0</v>
      </c>
      <c r="F14" s="36">
        <f t="shared" si="4"/>
        <v>0</v>
      </c>
      <c r="G14" s="5" t="s">
        <v>14</v>
      </c>
      <c r="H14" s="14"/>
      <c r="I14" s="8">
        <f>AO3</f>
        <v>0</v>
      </c>
      <c r="J14" s="8"/>
      <c r="K14" s="14"/>
      <c r="L14" s="8">
        <f>AO4</f>
        <v>0</v>
      </c>
      <c r="M14" s="15"/>
      <c r="N14" s="14"/>
      <c r="O14" s="8">
        <f>AO5</f>
        <v>0</v>
      </c>
      <c r="P14" s="15"/>
      <c r="Q14" s="22"/>
      <c r="R14" s="23">
        <f>AO6</f>
        <v>0</v>
      </c>
      <c r="S14" s="24"/>
      <c r="T14" s="22"/>
      <c r="U14" s="23">
        <f>AO7</f>
        <v>0</v>
      </c>
      <c r="V14" s="24"/>
      <c r="W14" s="22"/>
      <c r="X14" s="23">
        <f>AO8</f>
        <v>0</v>
      </c>
      <c r="Y14" s="24"/>
      <c r="Z14" s="22"/>
      <c r="AA14" s="23">
        <f>AO9</f>
        <v>0</v>
      </c>
      <c r="AB14" s="24"/>
      <c r="AC14" s="22"/>
      <c r="AD14" s="23">
        <f>AO10</f>
        <v>0</v>
      </c>
      <c r="AE14" s="24"/>
      <c r="AF14" s="22"/>
      <c r="AG14" s="23">
        <f>AO11</f>
        <v>0</v>
      </c>
      <c r="AH14" s="24"/>
      <c r="AI14" s="22"/>
      <c r="AJ14" s="23">
        <f>AO12</f>
        <v>0</v>
      </c>
      <c r="AK14" s="24"/>
      <c r="AL14" s="22"/>
      <c r="AM14" s="23">
        <f>AO13</f>
        <v>0</v>
      </c>
      <c r="AN14" s="24"/>
      <c r="AO14" s="45"/>
      <c r="AP14" s="46"/>
      <c r="AQ14" s="47"/>
      <c r="AR14" s="22"/>
      <c r="AS14" s="23">
        <f>AO15</f>
        <v>0</v>
      </c>
      <c r="AT14" s="24"/>
      <c r="AU14" s="22"/>
      <c r="AV14" s="23">
        <f>AO16</f>
        <v>0</v>
      </c>
      <c r="AW14" s="24"/>
      <c r="AX14" s="22"/>
      <c r="AY14" s="23">
        <f>AO17</f>
        <v>0</v>
      </c>
      <c r="AZ14" s="24"/>
      <c r="BA14" s="22"/>
      <c r="BB14" s="23">
        <f>AO18</f>
        <v>0</v>
      </c>
      <c r="BC14" s="24"/>
      <c r="BD14" s="22"/>
      <c r="BE14" s="23">
        <f>AO19</f>
        <v>0</v>
      </c>
      <c r="BF14" s="24"/>
      <c r="BG14" s="22"/>
      <c r="BH14" s="23">
        <f>AO20</f>
        <v>0</v>
      </c>
      <c r="BI14" s="24"/>
      <c r="BJ14" s="22"/>
      <c r="BK14" s="23">
        <f>AO21</f>
        <v>0</v>
      </c>
      <c r="BL14" s="24"/>
      <c r="BM14" s="22"/>
      <c r="BN14" s="23">
        <f>AO22</f>
        <v>0</v>
      </c>
      <c r="BO14" s="24"/>
      <c r="BP14" s="22"/>
      <c r="BQ14" s="23">
        <f>AO23</f>
        <v>0</v>
      </c>
      <c r="BR14" s="24"/>
      <c r="BS14" s="22"/>
      <c r="BT14" s="23">
        <f>AO24</f>
        <v>0</v>
      </c>
      <c r="BU14" s="24"/>
      <c r="BV14" s="22"/>
      <c r="BW14" s="23">
        <f>AO25</f>
        <v>0</v>
      </c>
      <c r="BX14" s="24"/>
      <c r="BY14" s="22"/>
      <c r="BZ14" s="23">
        <f>AO26</f>
        <v>0</v>
      </c>
      <c r="CA14" s="24"/>
      <c r="CB14" s="22"/>
      <c r="CC14" s="23">
        <f>AO27</f>
        <v>0</v>
      </c>
      <c r="CD14" s="24"/>
    </row>
    <row r="15" spans="1:82">
      <c r="A15" s="29">
        <f>Formulas!DK15</f>
        <v>0.13125000000000009</v>
      </c>
      <c r="B15" s="33">
        <f t="shared" si="0"/>
        <v>0</v>
      </c>
      <c r="C15" s="7">
        <f t="shared" si="1"/>
        <v>5</v>
      </c>
      <c r="D15" s="9">
        <f t="shared" si="2"/>
        <v>0</v>
      </c>
      <c r="E15" s="7">
        <f t="shared" si="3"/>
        <v>5</v>
      </c>
      <c r="F15" s="13">
        <f t="shared" si="4"/>
        <v>0</v>
      </c>
      <c r="G15" s="1" t="s">
        <v>4</v>
      </c>
      <c r="H15" s="12"/>
      <c r="I15" s="9">
        <f>AR3</f>
        <v>0</v>
      </c>
      <c r="J15" s="9"/>
      <c r="K15" s="12"/>
      <c r="L15" s="9">
        <f>AR4</f>
        <v>0</v>
      </c>
      <c r="M15" s="13"/>
      <c r="N15" s="12"/>
      <c r="O15" s="9">
        <f>AR5</f>
        <v>0</v>
      </c>
      <c r="P15" s="13"/>
      <c r="Q15" s="25"/>
      <c r="R15" s="26">
        <f>AR6</f>
        <v>0</v>
      </c>
      <c r="S15" s="27"/>
      <c r="T15" s="25"/>
      <c r="U15" s="26">
        <f>AR7</f>
        <v>0</v>
      </c>
      <c r="V15" s="27"/>
      <c r="W15" s="25"/>
      <c r="X15" s="26">
        <f>AR8</f>
        <v>0</v>
      </c>
      <c r="Y15" s="27"/>
      <c r="Z15" s="25"/>
      <c r="AA15" s="26">
        <f>AR9</f>
        <v>2</v>
      </c>
      <c r="AB15" s="27"/>
      <c r="AC15" s="25"/>
      <c r="AD15" s="26">
        <f>AR10</f>
        <v>0</v>
      </c>
      <c r="AE15" s="27"/>
      <c r="AF15" s="25"/>
      <c r="AG15" s="26">
        <f>AR11</f>
        <v>0</v>
      </c>
      <c r="AH15" s="27"/>
      <c r="AI15" s="25"/>
      <c r="AJ15" s="26">
        <f>AR12</f>
        <v>0</v>
      </c>
      <c r="AK15" s="27"/>
      <c r="AL15" s="25"/>
      <c r="AM15" s="26">
        <f>AR13</f>
        <v>1</v>
      </c>
      <c r="AN15" s="27"/>
      <c r="AO15" s="25"/>
      <c r="AP15" s="26">
        <f>AR14</f>
        <v>0</v>
      </c>
      <c r="AQ15" s="27"/>
      <c r="AR15" s="50"/>
      <c r="AS15" s="51"/>
      <c r="AT15" s="52"/>
      <c r="AU15" s="25"/>
      <c r="AV15" s="26">
        <f>AR16</f>
        <v>0</v>
      </c>
      <c r="AW15" s="27"/>
      <c r="AX15" s="25"/>
      <c r="AY15" s="26">
        <f>AR17</f>
        <v>1</v>
      </c>
      <c r="AZ15" s="27"/>
      <c r="BA15" s="25"/>
      <c r="BB15" s="26">
        <f>AR18</f>
        <v>0</v>
      </c>
      <c r="BC15" s="27"/>
      <c r="BD15" s="25"/>
      <c r="BE15" s="26">
        <f>AR19</f>
        <v>1</v>
      </c>
      <c r="BF15" s="27"/>
      <c r="BG15" s="25"/>
      <c r="BH15" s="26">
        <f>AR20</f>
        <v>0</v>
      </c>
      <c r="BI15" s="27"/>
      <c r="BJ15" s="25"/>
      <c r="BK15" s="26">
        <f>AR21</f>
        <v>0</v>
      </c>
      <c r="BL15" s="27"/>
      <c r="BM15" s="25"/>
      <c r="BN15" s="26">
        <f>AR22</f>
        <v>0</v>
      </c>
      <c r="BO15" s="27"/>
      <c r="BP15" s="25"/>
      <c r="BQ15" s="26">
        <f>AR23</f>
        <v>0</v>
      </c>
      <c r="BR15" s="27"/>
      <c r="BS15" s="25"/>
      <c r="BT15" s="26">
        <f>AR24</f>
        <v>0</v>
      </c>
      <c r="BU15" s="27"/>
      <c r="BV15" s="25"/>
      <c r="BW15" s="26">
        <f>AR25</f>
        <v>0</v>
      </c>
      <c r="BX15" s="27"/>
      <c r="BY15" s="25"/>
      <c r="BZ15" s="26">
        <f>AR26</f>
        <v>0</v>
      </c>
      <c r="CA15" s="27"/>
      <c r="CB15" s="25"/>
      <c r="CC15" s="26">
        <f>AR27</f>
        <v>0</v>
      </c>
      <c r="CD15" s="27"/>
    </row>
    <row r="16" spans="1:82">
      <c r="A16" s="69">
        <f>Formulas!DK16</f>
        <v>-1.53125</v>
      </c>
      <c r="B16" s="34">
        <f t="shared" si="0"/>
        <v>0</v>
      </c>
      <c r="C16" s="35">
        <f t="shared" si="1"/>
        <v>0</v>
      </c>
      <c r="D16" s="35">
        <f t="shared" si="2"/>
        <v>0</v>
      </c>
      <c r="E16" s="62">
        <f t="shared" si="3"/>
        <v>0</v>
      </c>
      <c r="F16" s="36">
        <f t="shared" si="4"/>
        <v>0</v>
      </c>
      <c r="G16" s="4" t="s">
        <v>15</v>
      </c>
      <c r="H16" s="14"/>
      <c r="I16" s="8">
        <f>AU3</f>
        <v>0</v>
      </c>
      <c r="J16" s="8"/>
      <c r="K16" s="14"/>
      <c r="L16" s="8">
        <f>AU4</f>
        <v>0</v>
      </c>
      <c r="M16" s="15"/>
      <c r="N16" s="14"/>
      <c r="O16" s="8">
        <f>AU5</f>
        <v>0</v>
      </c>
      <c r="P16" s="15"/>
      <c r="Q16" s="22"/>
      <c r="R16" s="23">
        <f>AU6</f>
        <v>0</v>
      </c>
      <c r="S16" s="24"/>
      <c r="T16" s="22"/>
      <c r="U16" s="23">
        <f>AU7</f>
        <v>0</v>
      </c>
      <c r="V16" s="24"/>
      <c r="W16" s="22"/>
      <c r="X16" s="23">
        <f>AU8</f>
        <v>0</v>
      </c>
      <c r="Y16" s="24"/>
      <c r="Z16" s="22"/>
      <c r="AA16" s="23">
        <f>AU9</f>
        <v>0</v>
      </c>
      <c r="AB16" s="24"/>
      <c r="AC16" s="22"/>
      <c r="AD16" s="23">
        <f>AU10</f>
        <v>0</v>
      </c>
      <c r="AE16" s="24"/>
      <c r="AF16" s="22"/>
      <c r="AG16" s="23">
        <f>AU11</f>
        <v>0</v>
      </c>
      <c r="AH16" s="24"/>
      <c r="AI16" s="22"/>
      <c r="AJ16" s="23">
        <f>AU12</f>
        <v>0</v>
      </c>
      <c r="AK16" s="24"/>
      <c r="AL16" s="22"/>
      <c r="AM16" s="23">
        <f>AU13</f>
        <v>0</v>
      </c>
      <c r="AN16" s="24"/>
      <c r="AO16" s="22"/>
      <c r="AP16" s="23">
        <f>AU14</f>
        <v>0</v>
      </c>
      <c r="AQ16" s="24"/>
      <c r="AR16" s="22"/>
      <c r="AS16" s="23">
        <f>AU15</f>
        <v>0</v>
      </c>
      <c r="AT16" s="24"/>
      <c r="AU16" s="53"/>
      <c r="AV16" s="54"/>
      <c r="AW16" s="52"/>
      <c r="AX16" s="22"/>
      <c r="AY16" s="23">
        <f>AU17</f>
        <v>0</v>
      </c>
      <c r="AZ16" s="24"/>
      <c r="BA16" s="22"/>
      <c r="BB16" s="23">
        <f>AU18</f>
        <v>0</v>
      </c>
      <c r="BC16" s="24"/>
      <c r="BD16" s="22"/>
      <c r="BE16" s="23">
        <f>AU19</f>
        <v>0</v>
      </c>
      <c r="BF16" s="24"/>
      <c r="BG16" s="22"/>
      <c r="BH16" s="23">
        <f>AU20</f>
        <v>0</v>
      </c>
      <c r="BI16" s="24"/>
      <c r="BJ16" s="22"/>
      <c r="BK16" s="23">
        <f>AU21</f>
        <v>0</v>
      </c>
      <c r="BL16" s="24"/>
      <c r="BM16" s="22"/>
      <c r="BN16" s="23">
        <f>AU22</f>
        <v>0</v>
      </c>
      <c r="BO16" s="24"/>
      <c r="BP16" s="22"/>
      <c r="BQ16" s="23">
        <f>AU23</f>
        <v>0</v>
      </c>
      <c r="BR16" s="24"/>
      <c r="BS16" s="22"/>
      <c r="BT16" s="23">
        <f>AU24</f>
        <v>0</v>
      </c>
      <c r="BU16" s="24"/>
      <c r="BV16" s="22"/>
      <c r="BW16" s="23">
        <f>AU25</f>
        <v>0</v>
      </c>
      <c r="BX16" s="24"/>
      <c r="BY16" s="22"/>
      <c r="BZ16" s="23">
        <f>AU26</f>
        <v>0</v>
      </c>
      <c r="CA16" s="24"/>
      <c r="CB16" s="22"/>
      <c r="CC16" s="23">
        <f>AU27</f>
        <v>0</v>
      </c>
      <c r="CD16" s="24"/>
    </row>
    <row r="17" spans="1:82">
      <c r="A17" s="29">
        <f>Formulas!DK17</f>
        <v>2.8848214285714286</v>
      </c>
      <c r="B17" s="33">
        <f t="shared" si="0"/>
        <v>4</v>
      </c>
      <c r="C17" s="7">
        <f t="shared" si="1"/>
        <v>2</v>
      </c>
      <c r="D17" s="9">
        <f t="shared" si="2"/>
        <v>1</v>
      </c>
      <c r="E17" s="7">
        <f t="shared" si="3"/>
        <v>7</v>
      </c>
      <c r="F17" s="13">
        <f t="shared" si="4"/>
        <v>0.61904761904761907</v>
      </c>
      <c r="G17" s="2" t="s">
        <v>21</v>
      </c>
      <c r="H17" s="12">
        <v>1</v>
      </c>
      <c r="I17" s="9">
        <f>AX3</f>
        <v>0</v>
      </c>
      <c r="J17" s="9"/>
      <c r="K17" s="12"/>
      <c r="L17" s="9">
        <f>AX4</f>
        <v>0</v>
      </c>
      <c r="M17" s="13"/>
      <c r="N17" s="12"/>
      <c r="O17" s="9">
        <f>AX5</f>
        <v>0</v>
      </c>
      <c r="P17" s="13"/>
      <c r="Q17" s="25"/>
      <c r="R17" s="26">
        <f>AX6</f>
        <v>0</v>
      </c>
      <c r="S17" s="27"/>
      <c r="T17" s="25">
        <v>1</v>
      </c>
      <c r="U17" s="26">
        <f>AX7</f>
        <v>1</v>
      </c>
      <c r="V17" s="27"/>
      <c r="W17" s="25"/>
      <c r="X17" s="26">
        <f>AX8</f>
        <v>0</v>
      </c>
      <c r="Y17" s="27"/>
      <c r="Z17" s="25"/>
      <c r="AA17" s="26">
        <v>0</v>
      </c>
      <c r="AB17" s="27">
        <v>1</v>
      </c>
      <c r="AC17" s="25"/>
      <c r="AD17" s="26">
        <f>AX10</f>
        <v>0</v>
      </c>
      <c r="AE17" s="27"/>
      <c r="AF17" s="25"/>
      <c r="AG17" s="26">
        <f>AX11</f>
        <v>0</v>
      </c>
      <c r="AH17" s="27"/>
      <c r="AI17" s="25">
        <v>1</v>
      </c>
      <c r="AJ17" s="26">
        <f>AX12</f>
        <v>0</v>
      </c>
      <c r="AK17" s="27"/>
      <c r="AL17" s="25"/>
      <c r="AM17" s="26">
        <f>AX13</f>
        <v>1</v>
      </c>
      <c r="AN17" s="27"/>
      <c r="AO17" s="25"/>
      <c r="AP17" s="26">
        <f>AX14</f>
        <v>0</v>
      </c>
      <c r="AQ17" s="27"/>
      <c r="AR17" s="25">
        <v>1</v>
      </c>
      <c r="AS17" s="26">
        <f>AX15</f>
        <v>0</v>
      </c>
      <c r="AT17" s="27"/>
      <c r="AU17" s="25"/>
      <c r="AV17" s="26">
        <f>AX16</f>
        <v>0</v>
      </c>
      <c r="AW17" s="27"/>
      <c r="AX17" s="50"/>
      <c r="AY17" s="51"/>
      <c r="AZ17" s="52"/>
      <c r="BA17" s="25"/>
      <c r="BB17" s="26">
        <f>AX18</f>
        <v>0</v>
      </c>
      <c r="BC17" s="27"/>
      <c r="BD17" s="25"/>
      <c r="BE17" s="26">
        <f>AX19</f>
        <v>0</v>
      </c>
      <c r="BF17" s="27"/>
      <c r="BG17" s="25"/>
      <c r="BH17" s="26">
        <f>AX20</f>
        <v>0</v>
      </c>
      <c r="BI17" s="27"/>
      <c r="BJ17" s="25"/>
      <c r="BK17" s="26">
        <f>AX21</f>
        <v>0</v>
      </c>
      <c r="BL17" s="27"/>
      <c r="BM17" s="25"/>
      <c r="BN17" s="26">
        <f>AX22</f>
        <v>0</v>
      </c>
      <c r="BO17" s="27"/>
      <c r="BP17" s="25"/>
      <c r="BQ17" s="26">
        <f>AX23</f>
        <v>0</v>
      </c>
      <c r="BR17" s="27"/>
      <c r="BS17" s="25"/>
      <c r="BT17" s="26">
        <f>AX24</f>
        <v>0</v>
      </c>
      <c r="BU17" s="27"/>
      <c r="BV17" s="25"/>
      <c r="BW17" s="26">
        <f>AX25</f>
        <v>0</v>
      </c>
      <c r="BX17" s="27"/>
      <c r="BY17" s="25"/>
      <c r="BZ17" s="26">
        <f>AX26</f>
        <v>0</v>
      </c>
      <c r="CA17" s="27"/>
      <c r="CB17" s="25"/>
      <c r="CC17" s="26">
        <f>AX27</f>
        <v>0</v>
      </c>
      <c r="CD17" s="27"/>
    </row>
    <row r="18" spans="1:82">
      <c r="A18" s="69">
        <f>Formulas!DK18</f>
        <v>0.71875</v>
      </c>
      <c r="B18" s="34">
        <f t="shared" si="0"/>
        <v>1</v>
      </c>
      <c r="C18" s="35">
        <f t="shared" si="1"/>
        <v>5</v>
      </c>
      <c r="D18" s="35">
        <f t="shared" si="2"/>
        <v>0</v>
      </c>
      <c r="E18" s="62">
        <f t="shared" si="3"/>
        <v>6</v>
      </c>
      <c r="F18" s="36">
        <f t="shared" si="4"/>
        <v>0.16666666666666666</v>
      </c>
      <c r="G18" s="4" t="s">
        <v>16</v>
      </c>
      <c r="H18" s="14"/>
      <c r="I18" s="8">
        <f>BA3</f>
        <v>0</v>
      </c>
      <c r="J18" s="8"/>
      <c r="K18" s="14"/>
      <c r="L18" s="8">
        <f>BA4</f>
        <v>0</v>
      </c>
      <c r="M18" s="15"/>
      <c r="N18" s="14"/>
      <c r="O18" s="8">
        <f>BA5</f>
        <v>0</v>
      </c>
      <c r="P18" s="15"/>
      <c r="Q18" s="22"/>
      <c r="R18" s="23">
        <f>BA6</f>
        <v>0</v>
      </c>
      <c r="S18" s="24"/>
      <c r="T18" s="22"/>
      <c r="U18" s="23">
        <f>BA7</f>
        <v>0</v>
      </c>
      <c r="V18" s="24"/>
      <c r="W18" s="22"/>
      <c r="X18" s="23">
        <f>BA8</f>
        <v>1</v>
      </c>
      <c r="Y18" s="24"/>
      <c r="Z18" s="22"/>
      <c r="AA18" s="23">
        <f>BA9</f>
        <v>1</v>
      </c>
      <c r="AB18" s="24"/>
      <c r="AC18" s="22"/>
      <c r="AD18" s="23">
        <f>BA10</f>
        <v>0</v>
      </c>
      <c r="AE18" s="24"/>
      <c r="AF18" s="22"/>
      <c r="AG18" s="23">
        <f>BA11</f>
        <v>0</v>
      </c>
      <c r="AH18" s="24"/>
      <c r="AI18" s="22"/>
      <c r="AJ18" s="23">
        <f>BA12</f>
        <v>0</v>
      </c>
      <c r="AK18" s="24"/>
      <c r="AL18" s="22"/>
      <c r="AM18" s="23">
        <f>BA13</f>
        <v>0</v>
      </c>
      <c r="AN18" s="24"/>
      <c r="AO18" s="22"/>
      <c r="AP18" s="23">
        <f>BA14</f>
        <v>0</v>
      </c>
      <c r="AQ18" s="24"/>
      <c r="AR18" s="22"/>
      <c r="AS18" s="23">
        <f>BA15</f>
        <v>0</v>
      </c>
      <c r="AT18" s="24"/>
      <c r="AU18" s="22"/>
      <c r="AV18" s="23">
        <f>BA16</f>
        <v>0</v>
      </c>
      <c r="AW18" s="24"/>
      <c r="AX18" s="22"/>
      <c r="AY18" s="23">
        <f>BA17</f>
        <v>0</v>
      </c>
      <c r="AZ18" s="24"/>
      <c r="BA18" s="53"/>
      <c r="BB18" s="54"/>
      <c r="BC18" s="52"/>
      <c r="BD18" s="22"/>
      <c r="BE18" s="23">
        <f>BA19</f>
        <v>1</v>
      </c>
      <c r="BF18" s="24"/>
      <c r="BG18" s="22"/>
      <c r="BH18" s="23">
        <f>BA20</f>
        <v>2</v>
      </c>
      <c r="BI18" s="24"/>
      <c r="BJ18" s="22"/>
      <c r="BK18" s="23">
        <f>BA21</f>
        <v>0</v>
      </c>
      <c r="BL18" s="24"/>
      <c r="BM18" s="22"/>
      <c r="BN18" s="23">
        <f>BA22</f>
        <v>0</v>
      </c>
      <c r="BO18" s="24"/>
      <c r="BP18" s="22"/>
      <c r="BQ18" s="23">
        <f>BA23</f>
        <v>0</v>
      </c>
      <c r="BR18" s="24"/>
      <c r="BS18" s="22"/>
      <c r="BT18" s="23">
        <f>BA24</f>
        <v>0</v>
      </c>
      <c r="BU18" s="24"/>
      <c r="BV18" s="22">
        <v>1</v>
      </c>
      <c r="BW18" s="23">
        <f>BA25</f>
        <v>0</v>
      </c>
      <c r="BX18" s="24"/>
      <c r="BY18" s="22"/>
      <c r="BZ18" s="23">
        <f>BA26</f>
        <v>0</v>
      </c>
      <c r="CA18" s="24"/>
      <c r="CB18" s="22"/>
      <c r="CC18" s="23">
        <f>BA27</f>
        <v>0</v>
      </c>
      <c r="CD18" s="24"/>
    </row>
    <row r="19" spans="1:82">
      <c r="A19" s="29">
        <f>Formulas!DK19</f>
        <v>3.890625</v>
      </c>
      <c r="B19" s="33">
        <f t="shared" si="0"/>
        <v>7</v>
      </c>
      <c r="C19" s="7">
        <f t="shared" si="1"/>
        <v>1</v>
      </c>
      <c r="D19" s="9">
        <f t="shared" si="2"/>
        <v>0</v>
      </c>
      <c r="E19" s="7">
        <f t="shared" si="3"/>
        <v>8</v>
      </c>
      <c r="F19" s="13">
        <f t="shared" si="4"/>
        <v>0.875</v>
      </c>
      <c r="G19" s="5" t="s">
        <v>2</v>
      </c>
      <c r="H19" s="12"/>
      <c r="I19" s="9">
        <f>BD3</f>
        <v>0</v>
      </c>
      <c r="J19" s="9"/>
      <c r="K19" s="12"/>
      <c r="L19" s="9">
        <f>BD4</f>
        <v>0</v>
      </c>
      <c r="M19" s="13"/>
      <c r="N19" s="12"/>
      <c r="O19" s="9">
        <f>BD5</f>
        <v>0</v>
      </c>
      <c r="P19" s="13"/>
      <c r="Q19" s="25"/>
      <c r="R19" s="26">
        <f>BD6</f>
        <v>0</v>
      </c>
      <c r="S19" s="27"/>
      <c r="T19" s="25"/>
      <c r="U19" s="26">
        <f>BD7</f>
        <v>0</v>
      </c>
      <c r="V19" s="27"/>
      <c r="W19" s="25"/>
      <c r="X19" s="26">
        <f>BD8</f>
        <v>1</v>
      </c>
      <c r="Y19" s="27"/>
      <c r="Z19" s="25">
        <v>1</v>
      </c>
      <c r="AA19" s="26">
        <f>BD9</f>
        <v>0</v>
      </c>
      <c r="AB19" s="27"/>
      <c r="AC19" s="25"/>
      <c r="AD19" s="26">
        <f>BD10</f>
        <v>0</v>
      </c>
      <c r="AE19" s="27"/>
      <c r="AF19" s="25"/>
      <c r="AG19" s="26">
        <f>BD11</f>
        <v>0</v>
      </c>
      <c r="AH19" s="27"/>
      <c r="AI19" s="25"/>
      <c r="AJ19" s="26">
        <f>BD12</f>
        <v>0</v>
      </c>
      <c r="AK19" s="27"/>
      <c r="AL19" s="25">
        <v>1</v>
      </c>
      <c r="AM19" s="26">
        <f>BD13</f>
        <v>0</v>
      </c>
      <c r="AN19" s="27"/>
      <c r="AO19" s="25"/>
      <c r="AP19" s="26">
        <f>BD14</f>
        <v>0</v>
      </c>
      <c r="AQ19" s="27"/>
      <c r="AR19" s="25">
        <v>1</v>
      </c>
      <c r="AS19" s="26">
        <f>BD15</f>
        <v>0</v>
      </c>
      <c r="AT19" s="27"/>
      <c r="AU19" s="25"/>
      <c r="AV19" s="26">
        <f>BD16</f>
        <v>0</v>
      </c>
      <c r="AW19" s="27"/>
      <c r="AX19" s="25"/>
      <c r="AY19" s="26">
        <f>BD17</f>
        <v>0</v>
      </c>
      <c r="AZ19" s="27"/>
      <c r="BA19" s="25">
        <v>1</v>
      </c>
      <c r="BB19" s="26">
        <f>BD18</f>
        <v>0</v>
      </c>
      <c r="BC19" s="27"/>
      <c r="BD19" s="50"/>
      <c r="BE19" s="51"/>
      <c r="BF19" s="52"/>
      <c r="BG19" s="25">
        <v>1</v>
      </c>
      <c r="BH19" s="26">
        <f>BD20</f>
        <v>0</v>
      </c>
      <c r="BI19" s="27"/>
      <c r="BJ19" s="25"/>
      <c r="BK19" s="26">
        <f>BD21</f>
        <v>0</v>
      </c>
      <c r="BL19" s="27"/>
      <c r="BM19" s="25"/>
      <c r="BN19" s="26">
        <f>BD22</f>
        <v>0</v>
      </c>
      <c r="BO19" s="27"/>
      <c r="BP19" s="25"/>
      <c r="BQ19" s="26">
        <f>BD23</f>
        <v>0</v>
      </c>
      <c r="BR19" s="27"/>
      <c r="BS19" s="25"/>
      <c r="BT19" s="26">
        <f>BD24</f>
        <v>0</v>
      </c>
      <c r="BU19" s="27"/>
      <c r="BV19" s="25"/>
      <c r="BW19" s="26">
        <f>BD25</f>
        <v>0</v>
      </c>
      <c r="BX19" s="27"/>
      <c r="BY19" s="25"/>
      <c r="BZ19" s="26">
        <f>BD26</f>
        <v>0</v>
      </c>
      <c r="CA19" s="27"/>
      <c r="CB19" s="25">
        <v>2</v>
      </c>
      <c r="CC19" s="26">
        <f>BD27</f>
        <v>0</v>
      </c>
      <c r="CD19" s="27"/>
    </row>
    <row r="20" spans="1:82">
      <c r="A20" s="69">
        <f>Formulas!DK20</f>
        <v>1.8883928571428572</v>
      </c>
      <c r="B20" s="34">
        <f t="shared" si="0"/>
        <v>3</v>
      </c>
      <c r="C20" s="35">
        <f t="shared" si="1"/>
        <v>4</v>
      </c>
      <c r="D20" s="35">
        <f t="shared" si="2"/>
        <v>0</v>
      </c>
      <c r="E20" s="62">
        <f t="shared" si="3"/>
        <v>7</v>
      </c>
      <c r="F20" s="36">
        <f t="shared" si="4"/>
        <v>0.42857142857142855</v>
      </c>
      <c r="G20" s="4" t="s">
        <v>19</v>
      </c>
      <c r="H20" s="14"/>
      <c r="I20" s="8">
        <f>BG3</f>
        <v>0</v>
      </c>
      <c r="J20" s="8"/>
      <c r="K20" s="14"/>
      <c r="L20" s="8">
        <f>BG4</f>
        <v>0</v>
      </c>
      <c r="M20" s="15"/>
      <c r="N20" s="14"/>
      <c r="O20" s="8">
        <f>BG5</f>
        <v>0</v>
      </c>
      <c r="P20" s="15"/>
      <c r="Q20" s="22"/>
      <c r="R20" s="23">
        <f>BG6</f>
        <v>0</v>
      </c>
      <c r="S20" s="24"/>
      <c r="T20" s="22"/>
      <c r="U20" s="23">
        <f>BG7</f>
        <v>0</v>
      </c>
      <c r="V20" s="24"/>
      <c r="W20" s="22"/>
      <c r="X20" s="23">
        <f>BG8</f>
        <v>2</v>
      </c>
      <c r="Y20" s="24"/>
      <c r="Z20" s="22"/>
      <c r="AA20" s="23">
        <f>BG9</f>
        <v>1</v>
      </c>
      <c r="AB20" s="24"/>
      <c r="AC20" s="22"/>
      <c r="AD20" s="23">
        <f>BG10</f>
        <v>0</v>
      </c>
      <c r="AE20" s="24"/>
      <c r="AF20" s="22"/>
      <c r="AG20" s="23">
        <f>BG11</f>
        <v>0</v>
      </c>
      <c r="AH20" s="24"/>
      <c r="AI20" s="22"/>
      <c r="AJ20" s="23">
        <f>BG12</f>
        <v>0</v>
      </c>
      <c r="AK20" s="24"/>
      <c r="AL20" s="22"/>
      <c r="AM20" s="23">
        <f>BG13</f>
        <v>0</v>
      </c>
      <c r="AN20" s="24"/>
      <c r="AO20" s="22"/>
      <c r="AP20" s="23">
        <f>BG14</f>
        <v>0</v>
      </c>
      <c r="AQ20" s="24"/>
      <c r="AR20" s="22"/>
      <c r="AS20" s="23">
        <f>BG15</f>
        <v>0</v>
      </c>
      <c r="AT20" s="24"/>
      <c r="AU20" s="22"/>
      <c r="AV20" s="23">
        <f>BG16</f>
        <v>0</v>
      </c>
      <c r="AW20" s="24"/>
      <c r="AX20" s="22"/>
      <c r="AY20" s="23">
        <f>BG17</f>
        <v>0</v>
      </c>
      <c r="AZ20" s="24"/>
      <c r="BA20" s="22">
        <v>2</v>
      </c>
      <c r="BB20" s="23">
        <f>BG18</f>
        <v>0</v>
      </c>
      <c r="BC20" s="24"/>
      <c r="BD20" s="22"/>
      <c r="BE20" s="23">
        <f>BG19</f>
        <v>1</v>
      </c>
      <c r="BF20" s="24"/>
      <c r="BG20" s="53"/>
      <c r="BH20" s="54"/>
      <c r="BI20" s="52"/>
      <c r="BJ20" s="22"/>
      <c r="BK20" s="23">
        <f>BG21</f>
        <v>0</v>
      </c>
      <c r="BL20" s="24"/>
      <c r="BM20" s="22"/>
      <c r="BN20" s="23">
        <f>BG22</f>
        <v>0</v>
      </c>
      <c r="BO20" s="24"/>
      <c r="BP20" s="22"/>
      <c r="BQ20" s="23">
        <f>BG23</f>
        <v>0</v>
      </c>
      <c r="BR20" s="24"/>
      <c r="BS20" s="22"/>
      <c r="BT20" s="23">
        <f>BG24</f>
        <v>0</v>
      </c>
      <c r="BU20" s="24"/>
      <c r="BV20" s="22">
        <v>1</v>
      </c>
      <c r="BW20" s="23">
        <f>BG25</f>
        <v>0</v>
      </c>
      <c r="BX20" s="24"/>
      <c r="BY20" s="22"/>
      <c r="BZ20" s="23">
        <f>BG26</f>
        <v>0</v>
      </c>
      <c r="CA20" s="24"/>
      <c r="CB20" s="22"/>
      <c r="CC20" s="23">
        <f>BG27</f>
        <v>0</v>
      </c>
      <c r="CD20" s="24"/>
    </row>
    <row r="21" spans="1:82">
      <c r="A21" s="29">
        <f>Formulas!DK21</f>
        <v>-1.53125</v>
      </c>
      <c r="B21" s="33">
        <f t="shared" si="0"/>
        <v>0</v>
      </c>
      <c r="C21" s="7">
        <f t="shared" si="1"/>
        <v>0</v>
      </c>
      <c r="D21" s="9">
        <f t="shared" si="2"/>
        <v>0</v>
      </c>
      <c r="E21" s="7">
        <f t="shared" si="3"/>
        <v>0</v>
      </c>
      <c r="F21" s="13">
        <f t="shared" si="4"/>
        <v>0</v>
      </c>
      <c r="G21" s="3" t="s">
        <v>11</v>
      </c>
      <c r="H21" s="12"/>
      <c r="I21" s="9">
        <f>BJ3</f>
        <v>0</v>
      </c>
      <c r="J21" s="9"/>
      <c r="K21" s="12"/>
      <c r="L21" s="9">
        <f>BJ4</f>
        <v>0</v>
      </c>
      <c r="M21" s="13"/>
      <c r="N21" s="12"/>
      <c r="O21" s="9">
        <f>BJ5</f>
        <v>0</v>
      </c>
      <c r="P21" s="13"/>
      <c r="Q21" s="25"/>
      <c r="R21" s="26">
        <f>BJ6</f>
        <v>0</v>
      </c>
      <c r="S21" s="27"/>
      <c r="T21" s="25"/>
      <c r="U21" s="26">
        <f>BJ7</f>
        <v>0</v>
      </c>
      <c r="V21" s="27"/>
      <c r="W21" s="25"/>
      <c r="X21" s="26">
        <f>BJ8</f>
        <v>0</v>
      </c>
      <c r="Y21" s="27"/>
      <c r="Z21" s="25"/>
      <c r="AA21" s="26">
        <f>BJ9</f>
        <v>0</v>
      </c>
      <c r="AB21" s="27"/>
      <c r="AC21" s="25"/>
      <c r="AD21" s="26">
        <f>BJ10</f>
        <v>0</v>
      </c>
      <c r="AE21" s="27"/>
      <c r="AF21" s="25"/>
      <c r="AG21" s="26">
        <f>BJ11</f>
        <v>0</v>
      </c>
      <c r="AH21" s="27"/>
      <c r="AI21" s="25"/>
      <c r="AJ21" s="26">
        <f>BJ12</f>
        <v>0</v>
      </c>
      <c r="AK21" s="27"/>
      <c r="AL21" s="25"/>
      <c r="AM21" s="26">
        <f>BJ13</f>
        <v>0</v>
      </c>
      <c r="AN21" s="27"/>
      <c r="AO21" s="25"/>
      <c r="AP21" s="26">
        <f>BJ14</f>
        <v>0</v>
      </c>
      <c r="AQ21" s="27"/>
      <c r="AR21" s="25"/>
      <c r="AS21" s="26">
        <f>BJ15</f>
        <v>0</v>
      </c>
      <c r="AT21" s="27"/>
      <c r="AU21" s="25"/>
      <c r="AV21" s="26">
        <f>BJ16</f>
        <v>0</v>
      </c>
      <c r="AW21" s="27"/>
      <c r="AX21" s="25"/>
      <c r="AY21" s="26">
        <f>BJ17</f>
        <v>0</v>
      </c>
      <c r="AZ21" s="27"/>
      <c r="BA21" s="25"/>
      <c r="BB21" s="26">
        <f>BJ18</f>
        <v>0</v>
      </c>
      <c r="BC21" s="27"/>
      <c r="BD21" s="25"/>
      <c r="BE21" s="26">
        <f>BJ19</f>
        <v>0</v>
      </c>
      <c r="BF21" s="27"/>
      <c r="BG21" s="25"/>
      <c r="BH21" s="26">
        <f>BJ20</f>
        <v>0</v>
      </c>
      <c r="BI21" s="27"/>
      <c r="BJ21" s="50"/>
      <c r="BK21" s="51"/>
      <c r="BL21" s="52"/>
      <c r="BM21" s="25"/>
      <c r="BN21" s="26">
        <f>BJ22</f>
        <v>0</v>
      </c>
      <c r="BO21" s="27"/>
      <c r="BP21" s="25"/>
      <c r="BQ21" s="26">
        <f>BJ23</f>
        <v>0</v>
      </c>
      <c r="BR21" s="27"/>
      <c r="BS21" s="25"/>
      <c r="BT21" s="26">
        <f>BJ24</f>
        <v>0</v>
      </c>
      <c r="BU21" s="27"/>
      <c r="BV21" s="25"/>
      <c r="BW21" s="26">
        <f>BJ25</f>
        <v>0</v>
      </c>
      <c r="BX21" s="27"/>
      <c r="BY21" s="25"/>
      <c r="BZ21" s="26">
        <f>BJ26</f>
        <v>0</v>
      </c>
      <c r="CA21" s="27"/>
      <c r="CB21" s="25"/>
      <c r="CC21" s="26">
        <f>BJ27</f>
        <v>0</v>
      </c>
      <c r="CD21" s="27"/>
    </row>
    <row r="22" spans="1:82">
      <c r="A22" s="69">
        <f>Formulas!DK22</f>
        <v>-1.53125</v>
      </c>
      <c r="B22" s="34">
        <f t="shared" si="0"/>
        <v>0</v>
      </c>
      <c r="C22" s="35">
        <f t="shared" si="1"/>
        <v>0</v>
      </c>
      <c r="D22" s="35">
        <f t="shared" si="2"/>
        <v>0</v>
      </c>
      <c r="E22" s="62">
        <f t="shared" si="3"/>
        <v>0</v>
      </c>
      <c r="F22" s="36">
        <f t="shared" si="4"/>
        <v>0</v>
      </c>
      <c r="G22" s="5" t="s">
        <v>13</v>
      </c>
      <c r="H22" s="14"/>
      <c r="I22" s="8">
        <f>BM3</f>
        <v>0</v>
      </c>
      <c r="J22" s="8"/>
      <c r="K22" s="14"/>
      <c r="L22" s="8">
        <f>BM4</f>
        <v>0</v>
      </c>
      <c r="M22" s="15"/>
      <c r="N22" s="14"/>
      <c r="O22" s="8">
        <f>BM5</f>
        <v>0</v>
      </c>
      <c r="P22" s="15"/>
      <c r="Q22" s="22"/>
      <c r="R22" s="23">
        <f>BM6</f>
        <v>0</v>
      </c>
      <c r="S22" s="24"/>
      <c r="T22" s="22"/>
      <c r="U22" s="23">
        <f>BM7</f>
        <v>0</v>
      </c>
      <c r="V22" s="24"/>
      <c r="W22" s="22"/>
      <c r="X22" s="23">
        <f>BM8</f>
        <v>0</v>
      </c>
      <c r="Y22" s="24"/>
      <c r="Z22" s="22"/>
      <c r="AA22" s="23">
        <f>BM9</f>
        <v>0</v>
      </c>
      <c r="AB22" s="24"/>
      <c r="AC22" s="22"/>
      <c r="AD22" s="23">
        <f>BM10</f>
        <v>0</v>
      </c>
      <c r="AE22" s="24"/>
      <c r="AF22" s="22"/>
      <c r="AG22" s="23">
        <f>BM11</f>
        <v>0</v>
      </c>
      <c r="AH22" s="24"/>
      <c r="AI22" s="22"/>
      <c r="AJ22" s="23">
        <f>BM12</f>
        <v>0</v>
      </c>
      <c r="AK22" s="24"/>
      <c r="AL22" s="22"/>
      <c r="AM22" s="23">
        <f>BM13</f>
        <v>0</v>
      </c>
      <c r="AN22" s="24"/>
      <c r="AO22" s="22"/>
      <c r="AP22" s="23">
        <f>BM14</f>
        <v>0</v>
      </c>
      <c r="AQ22" s="24"/>
      <c r="AR22" s="22"/>
      <c r="AS22" s="23">
        <f>BM15</f>
        <v>0</v>
      </c>
      <c r="AT22" s="24"/>
      <c r="AU22" s="22"/>
      <c r="AV22" s="23">
        <f>BM16</f>
        <v>0</v>
      </c>
      <c r="AW22" s="24"/>
      <c r="AX22" s="22"/>
      <c r="AY22" s="23">
        <f>BM17</f>
        <v>0</v>
      </c>
      <c r="AZ22" s="24"/>
      <c r="BA22" s="22"/>
      <c r="BB22" s="23">
        <f>BM18</f>
        <v>0</v>
      </c>
      <c r="BC22" s="24"/>
      <c r="BD22" s="22"/>
      <c r="BE22" s="23">
        <f>BM19</f>
        <v>0</v>
      </c>
      <c r="BF22" s="24"/>
      <c r="BG22" s="22"/>
      <c r="BH22" s="23">
        <f>BM20</f>
        <v>0</v>
      </c>
      <c r="BI22" s="24"/>
      <c r="BJ22" s="22"/>
      <c r="BK22" s="23">
        <f>BM21</f>
        <v>0</v>
      </c>
      <c r="BL22" s="24"/>
      <c r="BM22" s="53"/>
      <c r="BN22" s="54"/>
      <c r="BO22" s="52"/>
      <c r="BP22" s="22"/>
      <c r="BQ22" s="23">
        <f>BM23</f>
        <v>0</v>
      </c>
      <c r="BR22" s="24"/>
      <c r="BS22" s="22"/>
      <c r="BT22" s="23">
        <f>BM24</f>
        <v>0</v>
      </c>
      <c r="BU22" s="24"/>
      <c r="BV22" s="22"/>
      <c r="BW22" s="23">
        <f>BM25</f>
        <v>0</v>
      </c>
      <c r="BX22" s="24"/>
      <c r="BY22" s="22"/>
      <c r="BZ22" s="23">
        <f>BM26</f>
        <v>0</v>
      </c>
      <c r="CA22" s="24"/>
      <c r="CB22" s="22"/>
      <c r="CC22" s="23">
        <f>BM27</f>
        <v>0</v>
      </c>
      <c r="CD22" s="24"/>
    </row>
    <row r="23" spans="1:82">
      <c r="A23" s="29">
        <f>Formulas!DK23</f>
        <v>-1.53125</v>
      </c>
      <c r="B23" s="33">
        <f t="shared" si="0"/>
        <v>0</v>
      </c>
      <c r="C23" s="7">
        <f t="shared" si="1"/>
        <v>0</v>
      </c>
      <c r="D23" s="9">
        <f t="shared" si="2"/>
        <v>0</v>
      </c>
      <c r="E23" s="7">
        <f t="shared" si="3"/>
        <v>0</v>
      </c>
      <c r="F23" s="13">
        <f t="shared" si="4"/>
        <v>0</v>
      </c>
      <c r="G23" s="5" t="s">
        <v>3</v>
      </c>
      <c r="H23" s="12"/>
      <c r="I23" s="9">
        <f>BP3</f>
        <v>0</v>
      </c>
      <c r="J23" s="9"/>
      <c r="K23" s="12"/>
      <c r="L23" s="9">
        <f>BP4</f>
        <v>0</v>
      </c>
      <c r="M23" s="13"/>
      <c r="N23" s="12"/>
      <c r="O23" s="9">
        <f>BP5</f>
        <v>0</v>
      </c>
      <c r="P23" s="13"/>
      <c r="Q23" s="25"/>
      <c r="R23" s="26">
        <f>BP6</f>
        <v>0</v>
      </c>
      <c r="S23" s="27"/>
      <c r="T23" s="25"/>
      <c r="U23" s="26">
        <f>BP7</f>
        <v>0</v>
      </c>
      <c r="V23" s="27"/>
      <c r="W23" s="25"/>
      <c r="X23" s="26">
        <f>BP8</f>
        <v>0</v>
      </c>
      <c r="Y23" s="27"/>
      <c r="Z23" s="25"/>
      <c r="AA23" s="26">
        <f>BP9</f>
        <v>0</v>
      </c>
      <c r="AB23" s="27"/>
      <c r="AC23" s="25"/>
      <c r="AD23" s="26">
        <f>BP10</f>
        <v>0</v>
      </c>
      <c r="AE23" s="27"/>
      <c r="AF23" s="25"/>
      <c r="AG23" s="26">
        <f>BP11</f>
        <v>0</v>
      </c>
      <c r="AH23" s="27"/>
      <c r="AI23" s="25"/>
      <c r="AJ23" s="26">
        <f>BP12</f>
        <v>0</v>
      </c>
      <c r="AK23" s="27"/>
      <c r="AL23" s="25"/>
      <c r="AM23" s="26">
        <f>BP13</f>
        <v>0</v>
      </c>
      <c r="AN23" s="27"/>
      <c r="AO23" s="25"/>
      <c r="AP23" s="26">
        <f>BP14</f>
        <v>0</v>
      </c>
      <c r="AQ23" s="27"/>
      <c r="AR23" s="25"/>
      <c r="AS23" s="26">
        <f>BP15</f>
        <v>0</v>
      </c>
      <c r="AT23" s="27"/>
      <c r="AU23" s="25"/>
      <c r="AV23" s="26">
        <f>BP16</f>
        <v>0</v>
      </c>
      <c r="AW23" s="27"/>
      <c r="AX23" s="25"/>
      <c r="AY23" s="26">
        <f>BP17</f>
        <v>0</v>
      </c>
      <c r="AZ23" s="27"/>
      <c r="BA23" s="25"/>
      <c r="BB23" s="26">
        <f>BP18</f>
        <v>0</v>
      </c>
      <c r="BC23" s="27"/>
      <c r="BD23" s="25"/>
      <c r="BE23" s="26">
        <f>BP19</f>
        <v>0</v>
      </c>
      <c r="BF23" s="27"/>
      <c r="BG23" s="25"/>
      <c r="BH23" s="26">
        <f>BP20</f>
        <v>0</v>
      </c>
      <c r="BI23" s="27"/>
      <c r="BJ23" s="25"/>
      <c r="BK23" s="26">
        <f>BP21</f>
        <v>0</v>
      </c>
      <c r="BL23" s="27"/>
      <c r="BM23" s="25"/>
      <c r="BN23" s="26">
        <f>BP22</f>
        <v>0</v>
      </c>
      <c r="BO23" s="27"/>
      <c r="BP23" s="50"/>
      <c r="BQ23" s="51"/>
      <c r="BR23" s="52"/>
      <c r="BS23" s="25"/>
      <c r="BT23" s="26">
        <f>BP24</f>
        <v>0</v>
      </c>
      <c r="BU23" s="27"/>
      <c r="BV23" s="25"/>
      <c r="BW23" s="26">
        <f>BP25</f>
        <v>0</v>
      </c>
      <c r="BX23" s="27"/>
      <c r="BY23" s="25"/>
      <c r="BZ23" s="26">
        <f>BP26</f>
        <v>0</v>
      </c>
      <c r="CA23" s="27"/>
      <c r="CB23" s="25"/>
      <c r="CC23" s="26">
        <f>BP27</f>
        <v>0</v>
      </c>
      <c r="CD23" s="27"/>
    </row>
    <row r="24" spans="1:82">
      <c r="A24" s="69">
        <f>Formulas!DK24</f>
        <v>-1.53125</v>
      </c>
      <c r="B24" s="34">
        <f t="shared" si="0"/>
        <v>0</v>
      </c>
      <c r="C24" s="35">
        <f t="shared" si="1"/>
        <v>0</v>
      </c>
      <c r="D24" s="35">
        <f t="shared" si="2"/>
        <v>0</v>
      </c>
      <c r="E24" s="62">
        <f t="shared" si="3"/>
        <v>0</v>
      </c>
      <c r="F24" s="36">
        <f t="shared" si="4"/>
        <v>0</v>
      </c>
      <c r="G24" s="3" t="s">
        <v>12</v>
      </c>
      <c r="H24" s="14"/>
      <c r="I24" s="8">
        <f>BS3</f>
        <v>0</v>
      </c>
      <c r="J24" s="8"/>
      <c r="K24" s="14"/>
      <c r="L24" s="8">
        <f>BS4</f>
        <v>0</v>
      </c>
      <c r="M24" s="15"/>
      <c r="N24" s="14"/>
      <c r="O24" s="8">
        <f>BS5</f>
        <v>0</v>
      </c>
      <c r="P24" s="15"/>
      <c r="Q24" s="22"/>
      <c r="R24" s="23">
        <f>BS6</f>
        <v>0</v>
      </c>
      <c r="S24" s="24"/>
      <c r="T24" s="22"/>
      <c r="U24" s="23">
        <f>BS7</f>
        <v>0</v>
      </c>
      <c r="V24" s="24"/>
      <c r="W24" s="22"/>
      <c r="X24" s="23">
        <f>BS8</f>
        <v>0</v>
      </c>
      <c r="Y24" s="24"/>
      <c r="Z24" s="22"/>
      <c r="AA24" s="23">
        <f>BS9</f>
        <v>0</v>
      </c>
      <c r="AB24" s="24"/>
      <c r="AC24" s="22"/>
      <c r="AD24" s="23">
        <f>BS10</f>
        <v>0</v>
      </c>
      <c r="AE24" s="24"/>
      <c r="AF24" s="22"/>
      <c r="AG24" s="23">
        <f>BS11</f>
        <v>0</v>
      </c>
      <c r="AH24" s="24"/>
      <c r="AI24" s="22"/>
      <c r="AJ24" s="23">
        <f>BS12</f>
        <v>0</v>
      </c>
      <c r="AK24" s="24"/>
      <c r="AL24" s="22"/>
      <c r="AM24" s="23">
        <f>BS13</f>
        <v>0</v>
      </c>
      <c r="AN24" s="24"/>
      <c r="AO24" s="22"/>
      <c r="AP24" s="23">
        <f>BS14</f>
        <v>0</v>
      </c>
      <c r="AQ24" s="24"/>
      <c r="AR24" s="22"/>
      <c r="AS24" s="23">
        <f>BS15</f>
        <v>0</v>
      </c>
      <c r="AT24" s="24"/>
      <c r="AU24" s="22"/>
      <c r="AV24" s="23">
        <f>BS16</f>
        <v>0</v>
      </c>
      <c r="AW24" s="24"/>
      <c r="AX24" s="22"/>
      <c r="AY24" s="23">
        <f>BS17</f>
        <v>0</v>
      </c>
      <c r="AZ24" s="24"/>
      <c r="BA24" s="22"/>
      <c r="BB24" s="23">
        <f>BS18</f>
        <v>0</v>
      </c>
      <c r="BC24" s="24"/>
      <c r="BD24" s="22"/>
      <c r="BE24" s="23">
        <f>BS19</f>
        <v>0</v>
      </c>
      <c r="BF24" s="24"/>
      <c r="BG24" s="22"/>
      <c r="BH24" s="23">
        <f>BS20</f>
        <v>0</v>
      </c>
      <c r="BI24" s="24"/>
      <c r="BJ24" s="22"/>
      <c r="BK24" s="23">
        <f>BS21</f>
        <v>0</v>
      </c>
      <c r="BL24" s="24"/>
      <c r="BM24" s="22"/>
      <c r="BN24" s="23">
        <f>BS22</f>
        <v>0</v>
      </c>
      <c r="BO24" s="24"/>
      <c r="BP24" s="22"/>
      <c r="BQ24" s="23">
        <f>BS23</f>
        <v>0</v>
      </c>
      <c r="BR24" s="24"/>
      <c r="BS24" s="53"/>
      <c r="BT24" s="54"/>
      <c r="BU24" s="52"/>
      <c r="BV24" s="22"/>
      <c r="BW24" s="23">
        <f>BS25</f>
        <v>0</v>
      </c>
      <c r="BX24" s="24"/>
      <c r="BY24" s="22"/>
      <c r="BZ24" s="23">
        <f>BS26</f>
        <v>0</v>
      </c>
      <c r="CA24" s="24"/>
      <c r="CB24" s="22"/>
      <c r="CC24" s="23">
        <f>BS27</f>
        <v>0</v>
      </c>
      <c r="CD24" s="24"/>
    </row>
    <row r="25" spans="1:82">
      <c r="A25" s="29">
        <f>Formulas!DK25</f>
        <v>0</v>
      </c>
      <c r="B25" s="33">
        <f t="shared" si="0"/>
        <v>0</v>
      </c>
      <c r="C25" s="7">
        <f t="shared" si="1"/>
        <v>4</v>
      </c>
      <c r="D25" s="9">
        <f t="shared" si="2"/>
        <v>0</v>
      </c>
      <c r="E25" s="7">
        <f t="shared" si="3"/>
        <v>4</v>
      </c>
      <c r="F25" s="13">
        <f t="shared" si="4"/>
        <v>0</v>
      </c>
      <c r="G25" s="4" t="s">
        <v>18</v>
      </c>
      <c r="H25" s="12"/>
      <c r="I25" s="9">
        <f>BV3</f>
        <v>0</v>
      </c>
      <c r="J25" s="9"/>
      <c r="K25" s="12"/>
      <c r="L25" s="9">
        <f>BV4</f>
        <v>0</v>
      </c>
      <c r="M25" s="13"/>
      <c r="N25" s="12"/>
      <c r="O25" s="9">
        <f>BV5</f>
        <v>0</v>
      </c>
      <c r="P25" s="13"/>
      <c r="Q25" s="25"/>
      <c r="R25" s="26">
        <f>BV6</f>
        <v>0</v>
      </c>
      <c r="S25" s="27"/>
      <c r="T25" s="25"/>
      <c r="U25" s="26">
        <f>BV7</f>
        <v>0</v>
      </c>
      <c r="V25" s="27"/>
      <c r="W25" s="25"/>
      <c r="X25" s="26">
        <f>BV8</f>
        <v>1</v>
      </c>
      <c r="Y25" s="27"/>
      <c r="Z25" s="25"/>
      <c r="AA25" s="26">
        <f>BV9</f>
        <v>1</v>
      </c>
      <c r="AB25" s="27"/>
      <c r="AC25" s="25"/>
      <c r="AD25" s="26">
        <f>BV10</f>
        <v>0</v>
      </c>
      <c r="AE25" s="27"/>
      <c r="AF25" s="25"/>
      <c r="AG25" s="26">
        <f>BV11</f>
        <v>0</v>
      </c>
      <c r="AH25" s="27"/>
      <c r="AI25" s="25"/>
      <c r="AJ25" s="26">
        <f>BV12</f>
        <v>0</v>
      </c>
      <c r="AK25" s="27"/>
      <c r="AL25" s="25"/>
      <c r="AM25" s="26">
        <f>BV13</f>
        <v>0</v>
      </c>
      <c r="AN25" s="27"/>
      <c r="AO25" s="25"/>
      <c r="AP25" s="26">
        <f>BV14</f>
        <v>0</v>
      </c>
      <c r="AQ25" s="27"/>
      <c r="AR25" s="25"/>
      <c r="AS25" s="26">
        <f>BV15</f>
        <v>0</v>
      </c>
      <c r="AT25" s="27"/>
      <c r="AU25" s="25"/>
      <c r="AV25" s="26">
        <f>BV16</f>
        <v>0</v>
      </c>
      <c r="AW25" s="27"/>
      <c r="AX25" s="25"/>
      <c r="AY25" s="26">
        <f>BV17</f>
        <v>0</v>
      </c>
      <c r="AZ25" s="27"/>
      <c r="BA25" s="25"/>
      <c r="BB25" s="26">
        <f>BV18</f>
        <v>1</v>
      </c>
      <c r="BC25" s="27"/>
      <c r="BD25" s="25"/>
      <c r="BE25" s="26">
        <f>BV19</f>
        <v>0</v>
      </c>
      <c r="BF25" s="27"/>
      <c r="BG25" s="25"/>
      <c r="BH25" s="26">
        <f>BV20</f>
        <v>1</v>
      </c>
      <c r="BI25" s="27"/>
      <c r="BJ25" s="25"/>
      <c r="BK25" s="26">
        <f>BV21</f>
        <v>0</v>
      </c>
      <c r="BL25" s="27"/>
      <c r="BM25" s="25"/>
      <c r="BN25" s="26">
        <f>BV22</f>
        <v>0</v>
      </c>
      <c r="BO25" s="27"/>
      <c r="BP25" s="25"/>
      <c r="BQ25" s="26">
        <f>BV23</f>
        <v>0</v>
      </c>
      <c r="BR25" s="27"/>
      <c r="BS25" s="25"/>
      <c r="BT25" s="26">
        <f>BV24</f>
        <v>0</v>
      </c>
      <c r="BU25" s="27"/>
      <c r="BV25" s="50"/>
      <c r="BW25" s="51"/>
      <c r="BX25" s="52"/>
      <c r="BY25" s="25"/>
      <c r="BZ25" s="26">
        <f>BV26</f>
        <v>0</v>
      </c>
      <c r="CA25" s="27"/>
      <c r="CB25" s="25"/>
      <c r="CC25" s="26">
        <f>BV27</f>
        <v>0</v>
      </c>
      <c r="CD25" s="27"/>
    </row>
    <row r="26" spans="1:82">
      <c r="A26" s="69">
        <f>Formulas!DK26</f>
        <v>-1.53125</v>
      </c>
      <c r="B26" s="34">
        <f t="shared" si="0"/>
        <v>0</v>
      </c>
      <c r="C26" s="35">
        <f t="shared" si="1"/>
        <v>0</v>
      </c>
      <c r="D26" s="35">
        <f t="shared" si="2"/>
        <v>0</v>
      </c>
      <c r="E26" s="62">
        <f t="shared" si="3"/>
        <v>0</v>
      </c>
      <c r="F26" s="36">
        <f t="shared" si="4"/>
        <v>0</v>
      </c>
      <c r="G26" s="3" t="s">
        <v>8</v>
      </c>
      <c r="H26" s="14"/>
      <c r="I26" s="8">
        <f>BY3</f>
        <v>0</v>
      </c>
      <c r="J26" s="8"/>
      <c r="K26" s="14"/>
      <c r="L26" s="8">
        <f>BY3</f>
        <v>0</v>
      </c>
      <c r="M26" s="15"/>
      <c r="N26" s="14"/>
      <c r="O26" s="8">
        <f>BY5</f>
        <v>0</v>
      </c>
      <c r="P26" s="15"/>
      <c r="Q26" s="22"/>
      <c r="R26" s="23">
        <f>BY6</f>
        <v>0</v>
      </c>
      <c r="S26" s="24"/>
      <c r="T26" s="22"/>
      <c r="U26" s="23">
        <f>BY7</f>
        <v>0</v>
      </c>
      <c r="V26" s="24"/>
      <c r="W26" s="22"/>
      <c r="X26" s="23">
        <f>BY8</f>
        <v>0</v>
      </c>
      <c r="Y26" s="24"/>
      <c r="Z26" s="22"/>
      <c r="AA26" s="23">
        <f>BY9</f>
        <v>0</v>
      </c>
      <c r="AB26" s="24"/>
      <c r="AC26" s="22"/>
      <c r="AD26" s="23">
        <f>BY10</f>
        <v>0</v>
      </c>
      <c r="AE26" s="24"/>
      <c r="AF26" s="22"/>
      <c r="AG26" s="23">
        <f>BY11</f>
        <v>0</v>
      </c>
      <c r="AH26" s="24"/>
      <c r="AI26" s="22"/>
      <c r="AJ26" s="23">
        <f>BY12</f>
        <v>0</v>
      </c>
      <c r="AK26" s="24"/>
      <c r="AL26" s="22"/>
      <c r="AM26" s="23">
        <f>BY13</f>
        <v>0</v>
      </c>
      <c r="AN26" s="24"/>
      <c r="AO26" s="22"/>
      <c r="AP26" s="23">
        <f>BY14</f>
        <v>0</v>
      </c>
      <c r="AQ26" s="24"/>
      <c r="AR26" s="22"/>
      <c r="AS26" s="23">
        <f>BY15</f>
        <v>0</v>
      </c>
      <c r="AT26" s="24"/>
      <c r="AU26" s="22"/>
      <c r="AV26" s="23">
        <f>BY16</f>
        <v>0</v>
      </c>
      <c r="AW26" s="24"/>
      <c r="AX26" s="22"/>
      <c r="AY26" s="23">
        <f>BY17</f>
        <v>0</v>
      </c>
      <c r="AZ26" s="24"/>
      <c r="BA26" s="22"/>
      <c r="BB26" s="23">
        <f>BY18</f>
        <v>0</v>
      </c>
      <c r="BC26" s="24"/>
      <c r="BD26" s="22"/>
      <c r="BE26" s="23">
        <f>BY19</f>
        <v>0</v>
      </c>
      <c r="BF26" s="24"/>
      <c r="BG26" s="22"/>
      <c r="BH26" s="23">
        <f>BY20</f>
        <v>0</v>
      </c>
      <c r="BI26" s="24"/>
      <c r="BJ26" s="22"/>
      <c r="BK26" s="23">
        <f>BY21</f>
        <v>0</v>
      </c>
      <c r="BL26" s="24"/>
      <c r="BM26" s="22"/>
      <c r="BN26" s="23">
        <f>BY22</f>
        <v>0</v>
      </c>
      <c r="BO26" s="24"/>
      <c r="BP26" s="22"/>
      <c r="BQ26" s="23">
        <f>BY23</f>
        <v>0</v>
      </c>
      <c r="BR26" s="24"/>
      <c r="BS26" s="22"/>
      <c r="BT26" s="23">
        <f>BY24</f>
        <v>0</v>
      </c>
      <c r="BU26" s="24"/>
      <c r="BV26" s="22"/>
      <c r="BW26" s="23">
        <f>BY25</f>
        <v>0</v>
      </c>
      <c r="BX26" s="24"/>
      <c r="BY26" s="53"/>
      <c r="BZ26" s="54"/>
      <c r="CA26" s="52"/>
      <c r="CB26" s="22"/>
      <c r="CC26" s="23">
        <f>BY27</f>
        <v>0</v>
      </c>
      <c r="CD26" s="24"/>
    </row>
    <row r="27" spans="1:82">
      <c r="A27" s="29">
        <f>Formulas!DK27</f>
        <v>0.15625</v>
      </c>
      <c r="B27" s="33">
        <f t="shared" si="0"/>
        <v>0</v>
      </c>
      <c r="C27" s="7">
        <f t="shared" si="1"/>
        <v>2</v>
      </c>
      <c r="D27" s="9">
        <f t="shared" si="2"/>
        <v>0</v>
      </c>
      <c r="E27" s="7">
        <f t="shared" si="3"/>
        <v>2</v>
      </c>
      <c r="F27" s="13">
        <f t="shared" si="4"/>
        <v>0</v>
      </c>
      <c r="G27" s="5" t="s">
        <v>1</v>
      </c>
      <c r="H27" s="12"/>
      <c r="I27" s="9">
        <f>CB3</f>
        <v>0</v>
      </c>
      <c r="J27" s="9"/>
      <c r="K27" s="12"/>
      <c r="L27" s="9">
        <f>CB4</f>
        <v>0</v>
      </c>
      <c r="M27" s="13"/>
      <c r="N27" s="12"/>
      <c r="O27" s="9">
        <f>CB5</f>
        <v>0</v>
      </c>
      <c r="P27" s="13"/>
      <c r="Q27" s="25"/>
      <c r="R27" s="26">
        <f>CB6</f>
        <v>0</v>
      </c>
      <c r="S27" s="27"/>
      <c r="T27" s="25"/>
      <c r="U27" s="26">
        <f>CB7</f>
        <v>0</v>
      </c>
      <c r="V27" s="27"/>
      <c r="W27" s="25"/>
      <c r="X27" s="26">
        <f>CB8</f>
        <v>0</v>
      </c>
      <c r="Y27" s="27"/>
      <c r="Z27" s="25"/>
      <c r="AA27" s="26">
        <f>CB9</f>
        <v>0</v>
      </c>
      <c r="AB27" s="27"/>
      <c r="AC27" s="25"/>
      <c r="AD27" s="26">
        <f>CB10</f>
        <v>0</v>
      </c>
      <c r="AE27" s="27"/>
      <c r="AF27" s="25"/>
      <c r="AG27" s="26">
        <f>CB11</f>
        <v>0</v>
      </c>
      <c r="AH27" s="27"/>
      <c r="AI27" s="25"/>
      <c r="AJ27" s="26">
        <f>CB12</f>
        <v>0</v>
      </c>
      <c r="AK27" s="27"/>
      <c r="AL27" s="25"/>
      <c r="AM27" s="26">
        <f>CB13</f>
        <v>0</v>
      </c>
      <c r="AN27" s="27"/>
      <c r="AO27" s="25"/>
      <c r="AP27" s="26">
        <f>CB14</f>
        <v>0</v>
      </c>
      <c r="AQ27" s="27"/>
      <c r="AR27" s="25"/>
      <c r="AS27" s="26">
        <f>CB15</f>
        <v>0</v>
      </c>
      <c r="AT27" s="27"/>
      <c r="AU27" s="25"/>
      <c r="AV27" s="26">
        <f>CB16</f>
        <v>0</v>
      </c>
      <c r="AW27" s="27"/>
      <c r="AX27" s="25"/>
      <c r="AY27" s="26">
        <f>CB17</f>
        <v>0</v>
      </c>
      <c r="AZ27" s="27"/>
      <c r="BA27" s="25"/>
      <c r="BB27" s="26">
        <f>CB18</f>
        <v>0</v>
      </c>
      <c r="BC27" s="27"/>
      <c r="BD27" s="25"/>
      <c r="BE27" s="26">
        <f>CB19</f>
        <v>2</v>
      </c>
      <c r="BF27" s="27"/>
      <c r="BG27" s="25"/>
      <c r="BH27" s="26">
        <f>CB20</f>
        <v>0</v>
      </c>
      <c r="BI27" s="27"/>
      <c r="BJ27" s="25"/>
      <c r="BK27" s="26">
        <f>CB21</f>
        <v>0</v>
      </c>
      <c r="BL27" s="27"/>
      <c r="BM27" s="25"/>
      <c r="BN27" s="26">
        <f>CB22</f>
        <v>0</v>
      </c>
      <c r="BO27" s="27"/>
      <c r="BP27" s="25"/>
      <c r="BQ27" s="26">
        <f>CB23</f>
        <v>0</v>
      </c>
      <c r="BR27" s="27"/>
      <c r="BS27" s="25"/>
      <c r="BT27" s="26">
        <f>CB24</f>
        <v>0</v>
      </c>
      <c r="BU27" s="27"/>
      <c r="BV27" s="25"/>
      <c r="BW27" s="26">
        <f>CB25</f>
        <v>0</v>
      </c>
      <c r="BX27" s="27"/>
      <c r="BY27" s="25"/>
      <c r="BZ27" s="26">
        <f>CB26</f>
        <v>0</v>
      </c>
      <c r="CA27" s="27"/>
      <c r="CB27" s="50"/>
      <c r="CC27" s="51"/>
      <c r="CD27" s="52"/>
    </row>
    <row r="36" spans="12:12">
      <c r="L36" s="64"/>
    </row>
    <row r="37" spans="12:12">
      <c r="L37" s="64"/>
    </row>
    <row r="38" spans="12:12">
      <c r="L38" s="64"/>
    </row>
    <row r="39" spans="12:12">
      <c r="L39" s="64"/>
    </row>
    <row r="40" spans="12:12">
      <c r="L40" s="64"/>
    </row>
    <row r="41" spans="12:12">
      <c r="L41" s="64"/>
    </row>
    <row r="42" spans="12:12">
      <c r="L42" s="64"/>
    </row>
    <row r="43" spans="12:12">
      <c r="L43" s="64"/>
    </row>
    <row r="44" spans="12:12">
      <c r="L44" s="64"/>
    </row>
    <row r="45" spans="12:12">
      <c r="L45" s="64"/>
    </row>
    <row r="46" spans="12:12">
      <c r="L46" s="64"/>
    </row>
    <row r="47" spans="12:12">
      <c r="L47" s="64"/>
    </row>
    <row r="48" spans="12:12">
      <c r="L48" s="64"/>
    </row>
    <row r="49" spans="12:12">
      <c r="L49" s="64"/>
    </row>
    <row r="50" spans="12:12">
      <c r="L50" s="64"/>
    </row>
    <row r="51" spans="12:12">
      <c r="L51" s="64"/>
    </row>
    <row r="52" spans="12:12">
      <c r="L52" s="64"/>
    </row>
    <row r="53" spans="12:12">
      <c r="L53" s="64"/>
    </row>
    <row r="54" spans="12:12">
      <c r="L54" s="64"/>
    </row>
    <row r="55" spans="12:12">
      <c r="L55" s="64"/>
    </row>
    <row r="56" spans="12:12">
      <c r="L56" s="64"/>
    </row>
    <row r="57" spans="12:12">
      <c r="L57" s="64"/>
    </row>
    <row r="58" spans="12:12">
      <c r="L58" s="64"/>
    </row>
    <row r="59" spans="12:12">
      <c r="L59" s="64"/>
    </row>
    <row r="60" spans="12:12">
      <c r="L60" s="64"/>
    </row>
  </sheetData>
  <sortState ref="G2:G26">
    <sortCondition ref="G26"/>
  </sortState>
  <mergeCells count="26">
    <mergeCell ref="AF1:AH1"/>
    <mergeCell ref="AI1:AK1"/>
    <mergeCell ref="AL1:AN1"/>
    <mergeCell ref="AO1:AQ1"/>
    <mergeCell ref="H1:J1"/>
    <mergeCell ref="K1:M1"/>
    <mergeCell ref="N1:P1"/>
    <mergeCell ref="Q1:S1"/>
    <mergeCell ref="T1:V1"/>
    <mergeCell ref="W1:Y1"/>
    <mergeCell ref="CB1:CD1"/>
    <mergeCell ref="B1:F1"/>
    <mergeCell ref="BJ1:BL1"/>
    <mergeCell ref="BM1:BO1"/>
    <mergeCell ref="BP1:BR1"/>
    <mergeCell ref="BS1:BU1"/>
    <mergeCell ref="BV1:BX1"/>
    <mergeCell ref="BY1:CA1"/>
    <mergeCell ref="AR1:AT1"/>
    <mergeCell ref="AU1:AW1"/>
    <mergeCell ref="AX1:AZ1"/>
    <mergeCell ref="BA1:BC1"/>
    <mergeCell ref="BD1:BF1"/>
    <mergeCell ref="BG1:BI1"/>
    <mergeCell ref="Z1:AB1"/>
    <mergeCell ref="AC1:AE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10" sqref="E10"/>
    </sheetView>
  </sheetViews>
  <sheetFormatPr baseColWidth="10" defaultRowHeight="15" x14ac:dyDescent="0"/>
  <cols>
    <col min="1" max="1" width="4" customWidth="1"/>
    <col min="2" max="2" width="7" bestFit="1" customWidth="1"/>
    <col min="3" max="3" width="13.5" style="68" bestFit="1" customWidth="1"/>
    <col min="5" max="5" width="5.83203125" style="65" customWidth="1"/>
    <col min="6" max="6" width="7" bestFit="1" customWidth="1"/>
    <col min="7" max="7" width="3.1640625" bestFit="1" customWidth="1"/>
  </cols>
  <sheetData>
    <row r="1" spans="1:4" ht="20">
      <c r="A1" s="71" t="s">
        <v>51</v>
      </c>
      <c r="B1" s="71"/>
      <c r="C1" s="71"/>
      <c r="D1" s="66"/>
    </row>
    <row r="2" spans="1:4">
      <c r="A2" s="65">
        <v>1</v>
      </c>
      <c r="B2" s="65" t="str">
        <f>'Master Sheet'!G8</f>
        <v>JMU</v>
      </c>
      <c r="C2" s="67">
        <f>'Master Sheet'!A8</f>
        <v>4.1520833333333336</v>
      </c>
    </row>
    <row r="3" spans="1:4">
      <c r="A3" s="65">
        <v>2</v>
      </c>
      <c r="B3" s="65" t="str">
        <f>'Master Sheet'!G13</f>
        <v>MSU</v>
      </c>
      <c r="C3" s="67">
        <f>'Master Sheet'!A13</f>
        <v>4.046875</v>
      </c>
    </row>
    <row r="4" spans="1:4">
      <c r="A4" s="65">
        <v>3</v>
      </c>
      <c r="B4" s="65" t="str">
        <f>'Master Sheet'!G19</f>
        <v>UK</v>
      </c>
      <c r="C4" s="67">
        <f>'Master Sheet'!A19</f>
        <v>3.890625</v>
      </c>
    </row>
    <row r="5" spans="1:4">
      <c r="A5" s="65">
        <v>4</v>
      </c>
      <c r="B5" s="65" t="str">
        <f>'Master Sheet'!G7</f>
        <v>GVSU</v>
      </c>
      <c r="C5" s="67">
        <f>'Master Sheet'!A7</f>
        <v>3.46875</v>
      </c>
    </row>
    <row r="6" spans="1:4">
      <c r="A6" s="65">
        <v>5</v>
      </c>
      <c r="B6" s="65" t="str">
        <f>'Master Sheet'!G9</f>
        <v>Kent</v>
      </c>
      <c r="C6" s="67">
        <f>'Master Sheet'!A9</f>
        <v>3.4254807692307692</v>
      </c>
    </row>
    <row r="7" spans="1:4">
      <c r="A7" s="65">
        <v>6</v>
      </c>
      <c r="B7" s="65" t="str">
        <f>'Master Sheet'!G17</f>
        <v>SVSU</v>
      </c>
      <c r="C7" s="67">
        <f>'Master Sheet'!A17</f>
        <v>2.8848214285714286</v>
      </c>
    </row>
    <row r="8" spans="1:4">
      <c r="A8" s="65">
        <v>7</v>
      </c>
      <c r="B8" s="65" t="str">
        <f>'Master Sheet'!G4</f>
        <v>CMU</v>
      </c>
      <c r="C8" s="67">
        <f>'Master Sheet'!A4</f>
        <v>2.1770833333333335</v>
      </c>
    </row>
    <row r="9" spans="1:4">
      <c r="A9" s="65">
        <v>8</v>
      </c>
      <c r="B9" s="65" t="str">
        <f>'Master Sheet'!G11</f>
        <v>MBI</v>
      </c>
      <c r="C9" s="67">
        <f>'Master Sheet'!A11</f>
        <v>2.03125</v>
      </c>
    </row>
    <row r="10" spans="1:4">
      <c r="A10" s="65">
        <v>9</v>
      </c>
      <c r="B10" s="65" t="str">
        <f>'Master Sheet'!G20</f>
        <v>UMD</v>
      </c>
      <c r="C10" s="67">
        <f>'Master Sheet'!A20</f>
        <v>1.8883928571428572</v>
      </c>
    </row>
    <row r="11" spans="1:4">
      <c r="A11" s="65">
        <v>10</v>
      </c>
      <c r="B11" s="65" t="str">
        <f>'Master Sheet'!G5</f>
        <v>DePaul</v>
      </c>
      <c r="C11" s="67">
        <f>'Master Sheet'!A5</f>
        <v>0.98124999999999996</v>
      </c>
    </row>
    <row r="12" spans="1:4">
      <c r="A12" s="65">
        <v>11</v>
      </c>
      <c r="B12" s="65" t="str">
        <f>'Master Sheet'!G18</f>
        <v>TU</v>
      </c>
      <c r="C12" s="67">
        <f>'Master Sheet'!A18</f>
        <v>0.71875</v>
      </c>
    </row>
    <row r="13" spans="1:4">
      <c r="A13" s="65">
        <v>12</v>
      </c>
      <c r="B13" s="65" t="str">
        <f>'Master Sheet'!G3</f>
        <v>BGSU</v>
      </c>
      <c r="C13" s="67">
        <f>'Master Sheet'!A3</f>
        <v>0.6919642857142857</v>
      </c>
    </row>
    <row r="14" spans="1:4">
      <c r="A14" s="65">
        <v>13</v>
      </c>
      <c r="B14" s="65" t="str">
        <f>'Master Sheet'!G27</f>
        <v>WKU</v>
      </c>
      <c r="C14" s="67">
        <f>'Master Sheet'!A27</f>
        <v>0.15625</v>
      </c>
    </row>
    <row r="15" spans="1:4">
      <c r="A15" s="65">
        <v>14</v>
      </c>
      <c r="B15" s="65" t="str">
        <f>'Master Sheet'!G15</f>
        <v>OSU</v>
      </c>
      <c r="C15" s="67">
        <f>'Master Sheet'!A15</f>
        <v>0.13125000000000009</v>
      </c>
    </row>
    <row r="16" spans="1:4">
      <c r="A16" s="65">
        <v>15</v>
      </c>
      <c r="B16" s="65" t="str">
        <f>'Master Sheet'!G12</f>
        <v>Miami</v>
      </c>
      <c r="C16" s="67">
        <f>'Master Sheet'!A12</f>
        <v>3.125E-2</v>
      </c>
    </row>
    <row r="17" spans="1:3">
      <c r="A17" s="65">
        <v>16</v>
      </c>
      <c r="B17" s="65" t="str">
        <f>'Master Sheet'!G25</f>
        <v>VCU</v>
      </c>
      <c r="C17" s="67">
        <f>'Master Sheet'!A25</f>
        <v>0</v>
      </c>
    </row>
    <row r="18" spans="1:3">
      <c r="A18" s="65">
        <v>17</v>
      </c>
      <c r="B18" s="65" t="str">
        <f>'Master Sheet'!G6</f>
        <v>EMU</v>
      </c>
      <c r="C18" s="67">
        <f>'Master Sheet'!A6</f>
        <v>-1.53125</v>
      </c>
    </row>
    <row r="19" spans="1:3">
      <c r="A19" s="65">
        <v>18</v>
      </c>
      <c r="B19" s="65" t="str">
        <f>'Master Sheet'!G10</f>
        <v>LCC</v>
      </c>
      <c r="C19" s="67">
        <f>'Master Sheet'!A10</f>
        <v>-1.53125</v>
      </c>
    </row>
    <row r="20" spans="1:3">
      <c r="A20" s="65">
        <v>19</v>
      </c>
      <c r="B20" s="65" t="str">
        <f>'Master Sheet'!G14</f>
        <v>NSU</v>
      </c>
      <c r="C20" s="67">
        <f>'Master Sheet'!A14</f>
        <v>-1.53125</v>
      </c>
    </row>
    <row r="21" spans="1:3">
      <c r="A21" s="65">
        <v>20</v>
      </c>
      <c r="B21" s="65" t="str">
        <f>'Master Sheet'!G16</f>
        <v>RIT</v>
      </c>
      <c r="C21" s="67">
        <f>'Master Sheet'!A16</f>
        <v>-1.53125</v>
      </c>
    </row>
    <row r="22" spans="1:3">
      <c r="A22" s="65">
        <v>21</v>
      </c>
      <c r="B22" s="65" t="str">
        <f>'Master Sheet'!G21</f>
        <v>UN-L</v>
      </c>
      <c r="C22" s="67">
        <f>'Master Sheet'!A21</f>
        <v>-1.53125</v>
      </c>
    </row>
    <row r="23" spans="1:3">
      <c r="A23" s="65">
        <v>22</v>
      </c>
      <c r="B23" s="65" t="str">
        <f>'Master Sheet'!G22</f>
        <v>UNT</v>
      </c>
      <c r="C23" s="67">
        <f>'Master Sheet'!A22</f>
        <v>-1.53125</v>
      </c>
    </row>
    <row r="24" spans="1:3">
      <c r="A24" s="65">
        <v>23</v>
      </c>
      <c r="B24" s="65" t="str">
        <f>'Master Sheet'!G23</f>
        <v>UofL</v>
      </c>
      <c r="C24" s="67">
        <f>'Master Sheet'!A23</f>
        <v>-1.53125</v>
      </c>
    </row>
    <row r="25" spans="1:3">
      <c r="A25" s="65">
        <v>24</v>
      </c>
      <c r="B25" s="65" t="str">
        <f>'Master Sheet'!G24</f>
        <v>UWP</v>
      </c>
      <c r="C25" s="67">
        <f>'Master Sheet'!A24</f>
        <v>-1.53125</v>
      </c>
    </row>
    <row r="26" spans="1:3">
      <c r="A26" s="65">
        <v>25</v>
      </c>
      <c r="B26" s="65" t="str">
        <f>'Master Sheet'!G26</f>
        <v>WIU</v>
      </c>
      <c r="C26" s="67">
        <f>'Master Sheet'!A26</f>
        <v>-1.53125</v>
      </c>
    </row>
  </sheetData>
  <sortState ref="E2:F26">
    <sortCondition descending="1" ref="E2:E26"/>
  </sortState>
  <mergeCells count="1"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85"/>
  <sheetViews>
    <sheetView workbookViewId="0">
      <selection activeCell="DC22" sqref="DC22"/>
    </sheetView>
  </sheetViews>
  <sheetFormatPr baseColWidth="10" defaultRowHeight="15" x14ac:dyDescent="0"/>
  <cols>
    <col min="1" max="1" width="7" bestFit="1" customWidth="1"/>
    <col min="2" max="2" width="5.83203125" bestFit="1" customWidth="1"/>
    <col min="3" max="3" width="6.33203125" bestFit="1" customWidth="1"/>
    <col min="4" max="4" width="6" customWidth="1"/>
    <col min="5" max="5" width="7" bestFit="1" customWidth="1"/>
    <col min="6" max="6" width="5.83203125" bestFit="1" customWidth="1"/>
    <col min="7" max="7" width="6.33203125" bestFit="1" customWidth="1"/>
    <col min="8" max="8" width="6" customWidth="1"/>
    <col min="9" max="9" width="7" bestFit="1" customWidth="1"/>
    <col min="10" max="10" width="5.83203125" bestFit="1" customWidth="1"/>
    <col min="11" max="11" width="6.33203125" bestFit="1" customWidth="1"/>
    <col min="12" max="12" width="6" customWidth="1"/>
    <col min="13" max="13" width="7" bestFit="1" customWidth="1"/>
    <col min="14" max="14" width="5.83203125" bestFit="1" customWidth="1"/>
    <col min="15" max="15" width="6.33203125" bestFit="1" customWidth="1"/>
    <col min="16" max="16" width="6" customWidth="1"/>
    <col min="17" max="17" width="7" bestFit="1" customWidth="1"/>
    <col min="18" max="18" width="5.83203125" bestFit="1" customWidth="1"/>
    <col min="19" max="19" width="6.33203125" bestFit="1" customWidth="1"/>
    <col min="20" max="20" width="6" customWidth="1"/>
    <col min="21" max="21" width="7" bestFit="1" customWidth="1"/>
    <col min="22" max="22" width="5.83203125" bestFit="1" customWidth="1"/>
    <col min="23" max="23" width="6.33203125" bestFit="1" customWidth="1"/>
    <col min="24" max="24" width="6" customWidth="1"/>
    <col min="26" max="26" width="7" bestFit="1" customWidth="1"/>
    <col min="27" max="27" width="10" bestFit="1" customWidth="1"/>
    <col min="28" max="28" width="10.1640625" bestFit="1" customWidth="1"/>
    <col min="29" max="29" width="10.5" bestFit="1" customWidth="1"/>
    <col min="31" max="31" width="7" bestFit="1" customWidth="1"/>
    <col min="32" max="32" width="5.1640625" bestFit="1" customWidth="1"/>
    <col min="33" max="34" width="6.1640625" bestFit="1" customWidth="1"/>
    <col min="35" max="35" width="5.1640625" bestFit="1" customWidth="1"/>
    <col min="36" max="37" width="6.1640625" bestFit="1" customWidth="1"/>
    <col min="38" max="38" width="5.33203125" bestFit="1" customWidth="1"/>
    <col min="39" max="39" width="6.5" bestFit="1" customWidth="1"/>
    <col min="40" max="40" width="5.83203125" bestFit="1" customWidth="1"/>
    <col min="41" max="41" width="5.33203125" bestFit="1" customWidth="1"/>
    <col min="42" max="42" width="6.5" bestFit="1" customWidth="1"/>
    <col min="43" max="43" width="5.83203125" bestFit="1" customWidth="1"/>
    <col min="44" max="44" width="5.33203125" bestFit="1" customWidth="1"/>
    <col min="45" max="45" width="6.5" bestFit="1" customWidth="1"/>
    <col min="46" max="46" width="5.83203125" bestFit="1" customWidth="1"/>
    <col min="47" max="47" width="5.33203125" bestFit="1" customWidth="1"/>
    <col min="48" max="48" width="6.5" bestFit="1" customWidth="1"/>
    <col min="49" max="49" width="5.83203125" bestFit="1" customWidth="1"/>
    <col min="50" max="50" width="5.33203125" bestFit="1" customWidth="1"/>
    <col min="51" max="51" width="6.5" bestFit="1" customWidth="1"/>
    <col min="52" max="52" width="5.83203125" bestFit="1" customWidth="1"/>
    <col min="53" max="53" width="5.33203125" bestFit="1" customWidth="1"/>
    <col min="54" max="54" width="6.5" bestFit="1" customWidth="1"/>
    <col min="55" max="55" width="5.83203125" bestFit="1" customWidth="1"/>
    <col min="56" max="56" width="5.33203125" bestFit="1" customWidth="1"/>
    <col min="57" max="57" width="6.5" bestFit="1" customWidth="1"/>
    <col min="58" max="58" width="5.83203125" bestFit="1" customWidth="1"/>
    <col min="59" max="59" width="5.33203125" bestFit="1" customWidth="1"/>
    <col min="60" max="60" width="6.5" bestFit="1" customWidth="1"/>
    <col min="61" max="61" width="5.83203125" bestFit="1" customWidth="1"/>
    <col min="62" max="62" width="5.33203125" bestFit="1" customWidth="1"/>
    <col min="63" max="63" width="6.5" bestFit="1" customWidth="1"/>
    <col min="64" max="64" width="5.83203125" bestFit="1" customWidth="1"/>
    <col min="65" max="65" width="5.33203125" bestFit="1" customWidth="1"/>
    <col min="66" max="66" width="6.5" bestFit="1" customWidth="1"/>
    <col min="67" max="67" width="5.83203125" bestFit="1" customWidth="1"/>
    <col min="68" max="68" width="5.33203125" bestFit="1" customWidth="1"/>
    <col min="69" max="69" width="6.5" bestFit="1" customWidth="1"/>
    <col min="70" max="70" width="5.83203125" bestFit="1" customWidth="1"/>
    <col min="71" max="71" width="5.33203125" bestFit="1" customWidth="1"/>
    <col min="72" max="72" width="6.5" bestFit="1" customWidth="1"/>
    <col min="73" max="73" width="5.83203125" bestFit="1" customWidth="1"/>
    <col min="74" max="74" width="5.33203125" bestFit="1" customWidth="1"/>
    <col min="75" max="75" width="6.5" bestFit="1" customWidth="1"/>
    <col min="76" max="76" width="5.83203125" bestFit="1" customWidth="1"/>
    <col min="77" max="77" width="5.33203125" bestFit="1" customWidth="1"/>
    <col min="78" max="78" width="6.5" bestFit="1" customWidth="1"/>
    <col min="79" max="79" width="5.83203125" bestFit="1" customWidth="1"/>
    <col min="80" max="80" width="5.33203125" bestFit="1" customWidth="1"/>
    <col min="81" max="81" width="6.5" bestFit="1" customWidth="1"/>
    <col min="82" max="82" width="5.83203125" bestFit="1" customWidth="1"/>
    <col min="83" max="83" width="5.33203125" bestFit="1" customWidth="1"/>
    <col min="84" max="84" width="6.5" bestFit="1" customWidth="1"/>
    <col min="85" max="85" width="5.83203125" bestFit="1" customWidth="1"/>
    <col min="86" max="86" width="5.33203125" bestFit="1" customWidth="1"/>
    <col min="87" max="87" width="6.5" bestFit="1" customWidth="1"/>
    <col min="88" max="88" width="5.83203125" bestFit="1" customWidth="1"/>
    <col min="89" max="89" width="5.33203125" bestFit="1" customWidth="1"/>
    <col min="90" max="90" width="6.5" bestFit="1" customWidth="1"/>
    <col min="91" max="91" width="5.83203125" bestFit="1" customWidth="1"/>
    <col min="92" max="92" width="5.33203125" bestFit="1" customWidth="1"/>
    <col min="93" max="93" width="6.5" bestFit="1" customWidth="1"/>
    <col min="94" max="94" width="5.83203125" bestFit="1" customWidth="1"/>
    <col min="95" max="95" width="5.33203125" bestFit="1" customWidth="1"/>
    <col min="96" max="96" width="6.5" bestFit="1" customWidth="1"/>
    <col min="97" max="97" width="5.83203125" bestFit="1" customWidth="1"/>
    <col min="98" max="98" width="5.33203125" bestFit="1" customWidth="1"/>
    <col min="99" max="99" width="6.5" bestFit="1" customWidth="1"/>
    <col min="100" max="100" width="5.83203125" bestFit="1" customWidth="1"/>
    <col min="101" max="101" width="5.33203125" bestFit="1" customWidth="1"/>
    <col min="102" max="102" width="6.5" bestFit="1" customWidth="1"/>
    <col min="103" max="103" width="5.83203125" bestFit="1" customWidth="1"/>
    <col min="104" max="104" width="5.33203125" bestFit="1" customWidth="1"/>
    <col min="105" max="105" width="6.5" bestFit="1" customWidth="1"/>
    <col min="106" max="106" width="5.83203125" bestFit="1" customWidth="1"/>
    <col min="107" max="107" width="5.33203125" bestFit="1" customWidth="1"/>
    <col min="108" max="108" width="6.5" bestFit="1" customWidth="1"/>
    <col min="109" max="109" width="5.83203125" bestFit="1" customWidth="1"/>
    <col min="110" max="110" width="7" bestFit="1" customWidth="1"/>
    <col min="111" max="111" width="12.1640625" bestFit="1" customWidth="1"/>
    <col min="113" max="113" width="14.1640625" bestFit="1" customWidth="1"/>
    <col min="115" max="115" width="13.1640625" bestFit="1" customWidth="1"/>
  </cols>
  <sheetData>
    <row r="1" spans="1:118">
      <c r="A1" s="74" t="s">
        <v>35</v>
      </c>
      <c r="B1" s="74"/>
      <c r="C1" s="74"/>
      <c r="D1" s="57"/>
      <c r="E1" s="74" t="s">
        <v>38</v>
      </c>
      <c r="F1" s="74"/>
      <c r="G1" s="74"/>
      <c r="H1" s="57"/>
      <c r="I1" s="74" t="s">
        <v>37</v>
      </c>
      <c r="J1" s="74"/>
      <c r="K1" s="74"/>
      <c r="L1" s="57"/>
      <c r="M1" s="74" t="s">
        <v>39</v>
      </c>
      <c r="N1" s="74"/>
      <c r="O1" s="74"/>
      <c r="P1" s="57"/>
      <c r="Q1" s="74" t="s">
        <v>40</v>
      </c>
      <c r="R1" s="74"/>
      <c r="S1" s="74"/>
      <c r="T1" s="57"/>
      <c r="U1" s="74" t="s">
        <v>41</v>
      </c>
      <c r="V1" s="74"/>
      <c r="W1" s="74"/>
      <c r="X1" s="57"/>
      <c r="Z1" s="72" t="s">
        <v>43</v>
      </c>
      <c r="AA1" s="72"/>
      <c r="AB1" s="72"/>
      <c r="AC1" s="72"/>
      <c r="AF1" s="70" t="s">
        <v>7</v>
      </c>
      <c r="AG1" s="70"/>
      <c r="AH1" s="70"/>
      <c r="AI1" s="70" t="s">
        <v>20</v>
      </c>
      <c r="AJ1" s="70"/>
      <c r="AK1" s="70"/>
      <c r="AL1" s="70" t="s">
        <v>9</v>
      </c>
      <c r="AM1" s="70"/>
      <c r="AN1" s="70"/>
      <c r="AO1" s="70" t="s">
        <v>24</v>
      </c>
      <c r="AP1" s="70"/>
      <c r="AQ1" s="70"/>
      <c r="AR1" s="70" t="s">
        <v>23</v>
      </c>
      <c r="AS1" s="70"/>
      <c r="AT1" s="70"/>
      <c r="AU1" s="70" t="s">
        <v>17</v>
      </c>
      <c r="AV1" s="70"/>
      <c r="AW1" s="70"/>
      <c r="AX1" s="70" t="s">
        <v>5</v>
      </c>
      <c r="AY1" s="70"/>
      <c r="AZ1" s="70"/>
      <c r="BA1" s="70" t="s">
        <v>25</v>
      </c>
      <c r="BB1" s="70"/>
      <c r="BC1" s="70"/>
      <c r="BD1" s="70" t="s">
        <v>10</v>
      </c>
      <c r="BE1" s="70"/>
      <c r="BF1" s="70"/>
      <c r="BG1" s="70" t="s">
        <v>6</v>
      </c>
      <c r="BH1" s="70"/>
      <c r="BI1" s="70"/>
      <c r="BJ1" s="70" t="s">
        <v>22</v>
      </c>
      <c r="BK1" s="70"/>
      <c r="BL1" s="70"/>
      <c r="BM1" s="70" t="s">
        <v>14</v>
      </c>
      <c r="BN1" s="70"/>
      <c r="BO1" s="70"/>
      <c r="BP1" s="70" t="s">
        <v>4</v>
      </c>
      <c r="BQ1" s="70"/>
      <c r="BR1" s="70"/>
      <c r="BS1" s="70" t="s">
        <v>15</v>
      </c>
      <c r="BT1" s="70"/>
      <c r="BU1" s="70"/>
      <c r="BV1" s="70" t="s">
        <v>21</v>
      </c>
      <c r="BW1" s="70"/>
      <c r="BX1" s="70"/>
      <c r="BY1" s="70" t="s">
        <v>16</v>
      </c>
      <c r="BZ1" s="70"/>
      <c r="CA1" s="70"/>
      <c r="CB1" s="70" t="s">
        <v>2</v>
      </c>
      <c r="CC1" s="70"/>
      <c r="CD1" s="70"/>
      <c r="CE1" s="70" t="s">
        <v>19</v>
      </c>
      <c r="CF1" s="70"/>
      <c r="CG1" s="70"/>
      <c r="CH1" s="70" t="s">
        <v>11</v>
      </c>
      <c r="CI1" s="70"/>
      <c r="CJ1" s="70"/>
      <c r="CK1" s="70" t="s">
        <v>13</v>
      </c>
      <c r="CL1" s="70"/>
      <c r="CM1" s="70"/>
      <c r="CN1" s="70" t="s">
        <v>3</v>
      </c>
      <c r="CO1" s="70"/>
      <c r="CP1" s="70"/>
      <c r="CQ1" s="70" t="s">
        <v>12</v>
      </c>
      <c r="CR1" s="70"/>
      <c r="CS1" s="70"/>
      <c r="CT1" s="70" t="s">
        <v>18</v>
      </c>
      <c r="CU1" s="70"/>
      <c r="CV1" s="70"/>
      <c r="CW1" s="70" t="s">
        <v>8</v>
      </c>
      <c r="CX1" s="70"/>
      <c r="CY1" s="70"/>
      <c r="CZ1" s="70" t="s">
        <v>1</v>
      </c>
      <c r="DA1" s="70"/>
      <c r="DB1" s="70"/>
      <c r="DC1" s="73" t="s">
        <v>50</v>
      </c>
      <c r="DD1" s="72"/>
      <c r="DE1" s="72"/>
    </row>
    <row r="2" spans="1:118">
      <c r="A2" t="s">
        <v>0</v>
      </c>
      <c r="B2" t="s">
        <v>36</v>
      </c>
      <c r="C2" t="s">
        <v>42</v>
      </c>
      <c r="D2" s="57"/>
      <c r="E2" t="s">
        <v>0</v>
      </c>
      <c r="F2" t="s">
        <v>36</v>
      </c>
      <c r="G2" t="s">
        <v>42</v>
      </c>
      <c r="H2" s="57"/>
      <c r="I2" t="s">
        <v>0</v>
      </c>
      <c r="J2" t="s">
        <v>36</v>
      </c>
      <c r="K2" t="s">
        <v>42</v>
      </c>
      <c r="L2" s="57"/>
      <c r="M2" t="s">
        <v>0</v>
      </c>
      <c r="N2" t="s">
        <v>36</v>
      </c>
      <c r="O2" t="s">
        <v>42</v>
      </c>
      <c r="P2" s="57"/>
      <c r="Q2" t="s">
        <v>0</v>
      </c>
      <c r="R2" t="s">
        <v>36</v>
      </c>
      <c r="S2" t="s">
        <v>42</v>
      </c>
      <c r="T2" s="57"/>
      <c r="U2" t="s">
        <v>0</v>
      </c>
      <c r="V2" t="s">
        <v>36</v>
      </c>
      <c r="W2" t="s">
        <v>42</v>
      </c>
      <c r="X2" s="57"/>
      <c r="Z2" t="s">
        <v>0</v>
      </c>
      <c r="AA2" t="s">
        <v>44</v>
      </c>
      <c r="AB2" t="s">
        <v>45</v>
      </c>
      <c r="AC2" t="s">
        <v>46</v>
      </c>
      <c r="AF2" s="10" t="s">
        <v>47</v>
      </c>
      <c r="AG2" s="6" t="s">
        <v>48</v>
      </c>
      <c r="AH2" s="11" t="s">
        <v>49</v>
      </c>
      <c r="AI2" s="10" t="s">
        <v>47</v>
      </c>
      <c r="AJ2" s="6" t="s">
        <v>48</v>
      </c>
      <c r="AK2" s="11" t="s">
        <v>49</v>
      </c>
      <c r="AL2" s="10" t="s">
        <v>47</v>
      </c>
      <c r="AM2" s="6" t="s">
        <v>48</v>
      </c>
      <c r="AN2" s="11" t="s">
        <v>49</v>
      </c>
      <c r="AO2" s="10" t="s">
        <v>47</v>
      </c>
      <c r="AP2" s="6" t="s">
        <v>48</v>
      </c>
      <c r="AQ2" s="11" t="s">
        <v>49</v>
      </c>
      <c r="AR2" s="10" t="s">
        <v>47</v>
      </c>
      <c r="AS2" s="6" t="s">
        <v>48</v>
      </c>
      <c r="AT2" s="11" t="s">
        <v>49</v>
      </c>
      <c r="AU2" s="10" t="s">
        <v>47</v>
      </c>
      <c r="AV2" s="6" t="s">
        <v>48</v>
      </c>
      <c r="AW2" s="11" t="s">
        <v>49</v>
      </c>
      <c r="AX2" s="10" t="s">
        <v>47</v>
      </c>
      <c r="AY2" s="6" t="s">
        <v>48</v>
      </c>
      <c r="AZ2" s="11" t="s">
        <v>49</v>
      </c>
      <c r="BA2" s="10" t="s">
        <v>47</v>
      </c>
      <c r="BB2" s="6" t="s">
        <v>48</v>
      </c>
      <c r="BC2" s="11" t="s">
        <v>49</v>
      </c>
      <c r="BD2" s="10" t="s">
        <v>47</v>
      </c>
      <c r="BE2" s="6" t="s">
        <v>48</v>
      </c>
      <c r="BF2" s="11" t="s">
        <v>49</v>
      </c>
      <c r="BG2" s="10" t="s">
        <v>47</v>
      </c>
      <c r="BH2" s="6" t="s">
        <v>48</v>
      </c>
      <c r="BI2" s="11" t="s">
        <v>49</v>
      </c>
      <c r="BJ2" s="10" t="s">
        <v>47</v>
      </c>
      <c r="BK2" s="6" t="s">
        <v>48</v>
      </c>
      <c r="BL2" s="11" t="s">
        <v>49</v>
      </c>
      <c r="BM2" s="10" t="s">
        <v>47</v>
      </c>
      <c r="BN2" s="6" t="s">
        <v>48</v>
      </c>
      <c r="BO2" s="11" t="s">
        <v>49</v>
      </c>
      <c r="BP2" s="10" t="s">
        <v>47</v>
      </c>
      <c r="BQ2" s="6" t="s">
        <v>48</v>
      </c>
      <c r="BR2" s="11" t="s">
        <v>49</v>
      </c>
      <c r="BS2" s="10" t="s">
        <v>47</v>
      </c>
      <c r="BT2" s="6" t="s">
        <v>48</v>
      </c>
      <c r="BU2" s="11" t="s">
        <v>49</v>
      </c>
      <c r="BV2" s="10" t="s">
        <v>47</v>
      </c>
      <c r="BW2" s="6" t="s">
        <v>48</v>
      </c>
      <c r="BX2" s="11" t="s">
        <v>49</v>
      </c>
      <c r="BY2" s="10" t="s">
        <v>47</v>
      </c>
      <c r="BZ2" s="6" t="s">
        <v>48</v>
      </c>
      <c r="CA2" s="11" t="s">
        <v>49</v>
      </c>
      <c r="CB2" s="10" t="s">
        <v>47</v>
      </c>
      <c r="CC2" s="6" t="s">
        <v>48</v>
      </c>
      <c r="CD2" s="11" t="s">
        <v>49</v>
      </c>
      <c r="CE2" s="10" t="s">
        <v>47</v>
      </c>
      <c r="CF2" s="6" t="s">
        <v>48</v>
      </c>
      <c r="CG2" s="11" t="s">
        <v>49</v>
      </c>
      <c r="CH2" s="10" t="s">
        <v>47</v>
      </c>
      <c r="CI2" s="6" t="s">
        <v>48</v>
      </c>
      <c r="CJ2" s="11" t="s">
        <v>49</v>
      </c>
      <c r="CK2" s="10" t="s">
        <v>47</v>
      </c>
      <c r="CL2" s="6" t="s">
        <v>48</v>
      </c>
      <c r="CM2" s="11" t="s">
        <v>49</v>
      </c>
      <c r="CN2" s="10" t="s">
        <v>47</v>
      </c>
      <c r="CO2" s="6" t="s">
        <v>48</v>
      </c>
      <c r="CP2" s="11" t="s">
        <v>49</v>
      </c>
      <c r="CQ2" s="10" t="s">
        <v>47</v>
      </c>
      <c r="CR2" s="6" t="s">
        <v>48</v>
      </c>
      <c r="CS2" s="11" t="s">
        <v>49</v>
      </c>
      <c r="CT2" s="10" t="s">
        <v>47</v>
      </c>
      <c r="CU2" s="6" t="s">
        <v>48</v>
      </c>
      <c r="CV2" s="11" t="s">
        <v>49</v>
      </c>
      <c r="CW2" s="10" t="s">
        <v>47</v>
      </c>
      <c r="CX2" s="6" t="s">
        <v>48</v>
      </c>
      <c r="CY2" s="11" t="s">
        <v>49</v>
      </c>
      <c r="CZ2" s="10" t="s">
        <v>47</v>
      </c>
      <c r="DA2" s="6" t="s">
        <v>48</v>
      </c>
      <c r="DB2" s="11" t="s">
        <v>49</v>
      </c>
      <c r="DC2" s="61" t="s">
        <v>47</v>
      </c>
      <c r="DD2" s="61" t="s">
        <v>48</v>
      </c>
      <c r="DE2" s="61" t="s">
        <v>49</v>
      </c>
      <c r="DI2" t="s">
        <v>52</v>
      </c>
      <c r="DK2" t="s">
        <v>55</v>
      </c>
    </row>
    <row r="3" spans="1:118">
      <c r="A3" s="1" t="s">
        <v>7</v>
      </c>
      <c r="B3" t="str">
        <f>IF('Master Sheet'!F3=1,"Yes","No")</f>
        <v>No</v>
      </c>
      <c r="C3" t="str">
        <f>IF(B3="Yes",4,"N/A")</f>
        <v>N/A</v>
      </c>
      <c r="D3" s="57"/>
      <c r="E3" s="1" t="s">
        <v>7</v>
      </c>
      <c r="F3" t="str">
        <f>IF('Master Sheet'!F3=0.75,"Yes",IF(AND('Master Sheet'!F3&gt;0.75,'Master Sheet'!F3&lt;1),"Yes","No"))</f>
        <v>No</v>
      </c>
      <c r="G3" t="str">
        <f>IF(F3="Yes",3.5,"N/A")</f>
        <v>N/A</v>
      </c>
      <c r="H3" s="57"/>
      <c r="I3" s="1" t="s">
        <v>7</v>
      </c>
      <c r="J3" t="str">
        <f>IF('Master Sheet'!F3=0.5,"Yes",IF(AND('Master Sheet'!F3&gt;0.5,'Master Sheet'!F3&lt;0.75),"Yes","No"))</f>
        <v>No</v>
      </c>
      <c r="K3" t="str">
        <f>IF(J3="Yes",3.25,"N/A")</f>
        <v>N/A</v>
      </c>
      <c r="L3" s="57"/>
      <c r="M3" s="1" t="s">
        <v>7</v>
      </c>
      <c r="N3" t="str">
        <f>IF('Master Sheet'!F3=0.25,"Yes",IF(AND('Master Sheet'!F3&gt;0.25,'Master Sheet'!F3&lt;0.5),"Yes","No"))</f>
        <v>No</v>
      </c>
      <c r="O3" t="str">
        <f>IF(N3="Yes",3,"N/A")</f>
        <v>N/A</v>
      </c>
      <c r="P3" s="57"/>
      <c r="Q3" s="1" t="s">
        <v>7</v>
      </c>
      <c r="R3" t="str">
        <f>IF('Master Sheet'!F3=0.001,"Yes",IF(AND('Master Sheet'!F3&gt;0,'Master Sheet'!F3&lt;0.25),"Yes","No"))</f>
        <v>Yes</v>
      </c>
      <c r="S3">
        <f>IF(R3="Yes",2.75,"N/A")</f>
        <v>2.75</v>
      </c>
      <c r="T3" s="57"/>
      <c r="U3" s="1" t="s">
        <v>7</v>
      </c>
      <c r="V3" t="str">
        <f>IF('Master Sheet'!F3=0,"Yes","No")</f>
        <v>No</v>
      </c>
      <c r="W3" t="str">
        <f>IF(V3="Yes",2.5,"N/A")</f>
        <v>N/A</v>
      </c>
      <c r="X3" s="57"/>
      <c r="Z3" s="1" t="s">
        <v>7</v>
      </c>
      <c r="AA3">
        <f>IF(B3="Yes",C3,(IF(F3="Yes",G3,(IF(J3="Yes",K3,(IF(N3="Yes",O3,(IF(R3="Yes",S3,(IF(V3="Yes",W3,"N/A")))))))))))</f>
        <v>2.75</v>
      </c>
      <c r="AB3">
        <f>IF(B32="Yes",C32,(IF(F32="Yes",G32,(IF(J32="Yes",K32,(IF(N32="Yes",O32,(IF(R32="Yes",S32,(IF(V32="Yes",W32,"N/A")))))))))))</f>
        <v>1.75</v>
      </c>
      <c r="AC3">
        <f>IF(B61="Yes",C61,(IF(F61="Yes",G61,(IF(J61="Yes",K61,(IF(N61="Yes",O61,(IF(R61="Yes",S61,(IF(V61="Yes",W61,"N/A")))))))))))</f>
        <v>0.9</v>
      </c>
      <c r="AE3" s="1" t="s">
        <v>7</v>
      </c>
      <c r="AF3" s="58">
        <f>IF($AA$3=4,'Master Sheet'!H3*4,(IF($AA$3=3.5,'Master Sheet'!H3*3.5,(IF($AA$3=3.25,'Master Sheet'!H3*3.25,(IF($AA$3=3,'Master Sheet'!H3*3,(IF($AA$3=2.75,'Master Sheet'!H3*2.75,(IF($AA$3=2.5,'Master Sheet'!H3*2.5,"Error")))))))))))</f>
        <v>0</v>
      </c>
      <c r="AG3" s="59">
        <f>IF($AB$3=1.25,'Master Sheet'!I3*1.25,(IF($AB$3=1.375,'Master Sheet'!I3*1.375,(IF($AB$3=1.5,'Master Sheet'!I3*1.5,(IF($AB$3=1.625,'Master Sheet'!I3*1.625,(IF($AB$3=1.75,'Master Sheet'!I3*1.75,(IF($AB$3=2,'Master Sheet'!I3*2,"Error")))))))))))</f>
        <v>0</v>
      </c>
      <c r="AH3" s="60">
        <f>IF($AC$3=1.05,'Master Sheet'!J3*1.05,(IF($AC$3=0.975,'Master Sheet'!J3*0.975,(IF($AC$3=0.95,'Master Sheet'!J3*0.95,(IF($AC$3=0.925,'Master Sheet'!J3*0.925,(IF($AC$3=0.9,'Master Sheet'!J3*0.9,(IF($AC$3=0.875,'Master Sheet'!J3*0.875,"Error")))))))))))</f>
        <v>0</v>
      </c>
      <c r="AI3" s="58">
        <f>IF($AA$4=4,'Master Sheet'!K3*4,(IF($AA$4=3.5,'Master Sheet'!K3*3.5,(IF($AA$4=3.25,'Master Sheet'!K3*3.25,(IF($AA$4=3,'Master Sheet'!K3*3,(IF($AA$4=2.75,'Master Sheet'!K3*2.75,(IF($AA$4=2.5,'Master Sheet'!K3*2.5,"Error")))))))))))</f>
        <v>0</v>
      </c>
      <c r="AJ3" s="59">
        <f>IF($AB$4=1.25,'Master Sheet'!L3*1.25,(IF($AB$4=1.375,'Master Sheet'!L3*1.375,(IF($AB$4=1.5,'Master Sheet'!L3*1.5,(IF($AB$4=1.625,'Master Sheet'!L3*1.625,(IF($AB$4=1.75,'Master Sheet'!L3*1.75,(IF($AB$4=2,'Master Sheet'!L3*2,"Error")))))))))))</f>
        <v>3</v>
      </c>
      <c r="AK3" s="60">
        <f>IF($AC$4=1.05,'Master Sheet'!M3*1.05,(IF($AC$4=0.975,'Master Sheet'!M3*0.975,(IF($AC$4=0.95,'Master Sheet'!M3*0.95,(IF($AC$4=0.925,'Master Sheet'!M3*0.925,(IF($AC$4=0.9,'Master Sheet'!M3*0.9,(IF($AC$4=0.875,'Master Sheet'!M3*0.875,"Error")))))))))))</f>
        <v>0</v>
      </c>
      <c r="AL3" s="58">
        <f>IF($AA$5=4,'Master Sheet'!N3*4,(IF($AA$5=3.5,'Master Sheet'!N3*3.5,(IF($AA$5=3.25,'Master Sheet'!N3*3.25,(IF($AA$5=3,'Master Sheet'!N3*3,(IF($AA$5=2.75,'Master Sheet'!N3*2.75,(IF($AA$5=2.5,'Master Sheet'!N3*2.5,"Error")))))))))))</f>
        <v>2.75</v>
      </c>
      <c r="AM3" s="59">
        <f>IF($AB$5=1.25,'Master Sheet'!O3*1.25,(IF($AB$5=1.375,'Master Sheet'!O3*1.375,(IF($AB$5=1.5,'Master Sheet'!O3*1.5,(IF($AB$5=1.625,'Master Sheet'!O3*1.625,(IF($AB$5=1.75,'Master Sheet'!O3*1.75,(IF($AB$5=2,'Master Sheet'!O3*2,"Error")))))))))))</f>
        <v>0</v>
      </c>
      <c r="AN3" s="60">
        <f>IF($AC$5=1.05,'Master Sheet'!P3*1.05,(IF($AC$5=0.975,'Master Sheet'!P3*0.975,(IF($AC$5=0.95,'Master Sheet'!P3*0.95,(IF($AC$5=0.925,'Master Sheet'!P3*0.925,(IF($AC$5=0.9,'Master Sheet'!P3*0.9,(IF($AC$5=0.875,'Master Sheet'!P3*0.875,"Error")))))))))))</f>
        <v>0</v>
      </c>
      <c r="AO3" s="58">
        <f>IF($AA$6=4,'Master Sheet'!Q3*4,(IF($AA$6=3.5,'Master Sheet'!Q3*3.5,(IF($AA$6=3.25,'Master Sheet'!Q3*3.25,(IF($AA$6=3,'Master Sheet'!Q3*3,(IF($AA$6=2.75,'Master Sheet'!Q3*2.75,(IF($AA$6=2.5,'Master Sheet'!Q3*2.5,"Error")))))))))))</f>
        <v>0</v>
      </c>
      <c r="AP3" s="59">
        <f>IF($AB$6=1.25,'Master Sheet'!R3*1.25,(IF($AB$6=1.375,'Master Sheet'!R3*1.375,(IF($AB$6=1.5,'Master Sheet'!R3*1.5,(IF($AB$6=1.625,'Master Sheet'!R3*1.625,(IF($AB$6=1.75,'Master Sheet'!R3*1.75,(IF($AB$6=2,'Master Sheet'!R3*2,"Error")))))))))))</f>
        <v>0</v>
      </c>
      <c r="AQ3" s="60">
        <f>IF($AC$6=1.05,'Master Sheet'!S3*1.05,(IF($AC$6=0.975,'Master Sheet'!S3*0.975,(IF($AC$6=0.95,'Master Sheet'!S3*0.95,(IF($AC$6=0.925,'Master Sheet'!S3*0.925,(IF($AC$6=0.9,'Master Sheet'!S3*0.9,(IF($AC$6=0.875,'Master Sheet'!S3*0.875,"Error")))))))))))</f>
        <v>0</v>
      </c>
      <c r="AR3" s="58">
        <f>IF($AA$7=4,'Master Sheet'!T3*4,(IF($AA$7=3.5,'Master Sheet'!T3*3.5,(IF($AA$7=3.25,'Master Sheet'!T3*3.25,(IF($AA$7=3,'Master Sheet'!T3*3,(IF($AA$7=2.75,'Master Sheet'!T3*2.75,(IF($AA$7=2.5,'Master Sheet'!T3*2.5,"Error")))))))))))</f>
        <v>0</v>
      </c>
      <c r="AS3" s="59">
        <f>IF($AB$7=1.25,'Master Sheet'!U3*1.25,(IF($AB$7=1.375,'Master Sheet'!U3*1.375,(IF($AB$7=1.5,'Master Sheet'!U3*1.5,(IF($AB$7=1.625,'Master Sheet'!U3*1.625,(IF($AB$7=1.75,'Master Sheet'!U3*1.75,(IF($AB$7=2,'Master Sheet'!U3*2,"Error")))))))))))</f>
        <v>1.375</v>
      </c>
      <c r="AT3" s="60">
        <f>IF($AC$7=1.05,'Master Sheet'!V3*1.05,(IF($AC$7=0.975,'Master Sheet'!V3*0.975,(IF($AC$7=0.95,'Master Sheet'!V3*0.95,(IF($AC$7=0.925,'Master Sheet'!V3*0.925,(IF($AC$7=0.9,'Master Sheet'!V3*0.9,(IF($AC$7=0.875,'Master Sheet'!V3*0.875,"Error")))))))))))</f>
        <v>0</v>
      </c>
      <c r="AU3" s="58">
        <f>IF($AA$8=4,'Master Sheet'!W3*4,(IF($AA$8=3.5,'Master Sheet'!W3*3.5,(IF($AA$8=3.25,'Master Sheet'!W3*3.25,(IF($AA$8=3,'Master Sheet'!W3*3,(IF($AA$8=2.75,'Master Sheet'!W3*2.75,(IF($AA$8=2.5,'Master Sheet'!W3*2.5,"Error")))))))))))</f>
        <v>0</v>
      </c>
      <c r="AV3" s="59">
        <f>IF($AB$8=1.25,'Master Sheet'!X3*1.25,(IF($AB$8=1.375,'Master Sheet'!X3*1.375,(IF($AB$8=1.5,'Master Sheet'!X3*1.5,(IF($AB$8=1.625,'Master Sheet'!X3*1.625,(IF($AB$8=1.75,'Master Sheet'!X3*1.75,(IF($AB$8=2,'Master Sheet'!X3*2,"Error")))))))))))</f>
        <v>0</v>
      </c>
      <c r="AW3" s="60">
        <f>IF($AC$8=1.05,'Master Sheet'!Y3*1.05,(IF($AC$8=0.975,'Master Sheet'!Y3*0.975,(IF($AC$8=0.95,'Master Sheet'!Y3*0.95,(IF($AC$8=0.925,'Master Sheet'!Y3*0.925,(IF($AC$8=0.9,'Master Sheet'!Y3*0.9,(IF($AC$8=0.875,'Master Sheet'!Y3*0.875,"Error")))))))))))</f>
        <v>0</v>
      </c>
      <c r="AX3" s="58">
        <f>IF($AA$9=4,'Master Sheet'!Z3*4,(IF($AA$9=3.5,'Master Sheet'!Z3*3.5,(IF($AA$9=3.25,'Master Sheet'!Z3*3.25,(IF($AA$9=3,'Master Sheet'!Z3*3,(IF($AA$9=2.75,'Master Sheet'!Z3*2.75,(IF($AA$9=2.5,'Master Sheet'!Z3*2.5,"Error")))))))))))</f>
        <v>0</v>
      </c>
      <c r="AY3" s="59">
        <f>IF($AB$9=1.25,'Master Sheet'!AA3*1.25,(IF($AB$9=1.375,'Master Sheet'!AA3*1.375,(IF($AB$9=1.5,'Master Sheet'!AA3*1.5,(IF($AB$9=1.625,'Master Sheet'!AA3*1.625,(IF($AB$9=1.75,'Master Sheet'!AA3*1.75,(IF($AB$9=2,'Master Sheet'!AA3*2,"Error")))))))))))</f>
        <v>1.375</v>
      </c>
      <c r="AZ3" s="60">
        <f>IF($AC$9=1.05,'Master Sheet'!AB3*1.05,(IF($AC$9=0.975,'Master Sheet'!AB3*0.975,(IF($AC$9=0.95,'Master Sheet'!AB3*0.95,(IF($AC$9=0.925,'Master Sheet'!AB3*0.925,(IF($AC$9=0.9,'Master Sheet'!AB3*0.9,(IF($AC$9=0.875,'Master Sheet'!AB3*0.875,"Error")))))))))))</f>
        <v>0</v>
      </c>
      <c r="BA3" s="58">
        <f>IF($AA$10=4,'Master Sheet'!AC3*4,(IF($AA$10=3.5,'Master Sheet'!AC3*3.5,(IF($AA$10=3.25,'Master Sheet'!AC3*3.25,(IF($AA$10=3,'Master Sheet'!AC3*3,(IF($AA$10=2.75,'Master Sheet'!AC3*2.75,(IF($AA$10=2.5,'Master Sheet'!AC3*2.5,"Error")))))))))))</f>
        <v>0</v>
      </c>
      <c r="BB3" s="59">
        <f>IF($AB$10=1.25,'Master Sheet'!AD3*1.25,(IF($AB$10=1.375,'Master Sheet'!AD3*1.375,(IF($AB$10=1.5,'Master Sheet'!AD3*1.5,(IF($AB$10=1.625,'Master Sheet'!AD3*1.625,(IF($AB$10=1.75,'Master Sheet'!AD3*1.75,(IF($AB$10=2,'Master Sheet'!AD3*2,"Error")))))))))))</f>
        <v>0</v>
      </c>
      <c r="BC3" s="60">
        <f>IF($AC$10=1.05,'Master Sheet'!AE3*1.05,(IF($AC$10=0.975,'Master Sheet'!AE3*0.975,(IF($AC$10=0.95,'Master Sheet'!AE3*0.95,(IF($AC$10=0.925,'Master Sheet'!AE3*0.925,(IF($AC$10=0.9,'Master Sheet'!AE3*0.9,(IF($AC$10=0.875,'Master Sheet'!AE3*0.875,"Error")))))))))))</f>
        <v>0</v>
      </c>
      <c r="BD3" s="58">
        <f>IF($AA$11=4,'Master Sheet'!AF3*4,(IF($AA$11=3.5,'Master Sheet'!AF3*3.5,(IF($AA$11=3.25,'Master Sheet'!AF3*3.25,(IF($AA$11=3,'Master Sheet'!AF3*3,(IF($AA$11=2.75,'Master Sheet'!AF3*2.75,(IF($AA$11=2.5,'Master Sheet'!AF3*2.5,"Error")))))))))))</f>
        <v>0</v>
      </c>
      <c r="BE3" s="59">
        <f>IF($AB$11=1.25,'Master Sheet'!AG3*1.25,(IF($AB$11=1.375,'Master Sheet'!AG3*1.375,(IF($AB$11=1.5,'Master Sheet'!AG3*1.5,(IF($AB$11=1.625,'Master Sheet'!AG3*1.625,(IF($AB$11=1.75,'Master Sheet'!AG3*1.75,(IF($AB$11=2,'Master Sheet'!AG3*2,"Error")))))))))))</f>
        <v>0</v>
      </c>
      <c r="BF3" s="60">
        <f>IF($AC$11=1.05,'Master Sheet'!AH3*1.05,(IF($AC$11=0.975,'Master Sheet'!AH3*0.975,(IF($AC$11=0.95,'Master Sheet'!AH3*0.95,(IF($AC$11=0.925,'Master Sheet'!AH3*0.925,(IF($AC$11=0.9,'Master Sheet'!AH3*0.9,(IF($AC$11=0.875,'Master Sheet'!AH3*0.875,"Error")))))))))))</f>
        <v>0</v>
      </c>
      <c r="BG3" s="58">
        <f>IF($AA$12=4,'Master Sheet'!AI3*4,(IF($AA$12=3.5,'Master Sheet'!AI3*3.5,(IF($AA$12=3.25,'Master Sheet'!AI3*3.25,(IF($AA$12=3,'Master Sheet'!AI3*3,(IF($AA$12=2.75,'Master Sheet'!AI3*2.75,(IF($AA$12=2.5,'Master Sheet'!AI3*2.5,"Error")))))))))))</f>
        <v>0</v>
      </c>
      <c r="BH3" s="59">
        <f>IF($AB$12=1.25,'Master Sheet'!AJ3*1.25,(IF($AB$12=1.375,'Master Sheet'!AJ3*1.375,(IF($AB$12=1.5,'Master Sheet'!AJ3*1.5,(IF($AB$12=1.625,'Master Sheet'!AJ3*1.625,(IF($AB$12=1.75,'Master Sheet'!AJ3*1.75,(IF($AB$12=2,'Master Sheet'!AJ3*2,"Error")))))))))))</f>
        <v>0</v>
      </c>
      <c r="BI3" s="60">
        <f>IF($AC$12=1.05,'Master Sheet'!AK3*1.05,(IF($AC$12=0.975,'Master Sheet'!AK3*0.975,(IF($AC$12=0.95,'Master Sheet'!AK3*0.95,(IF($AC$12=0.925,'Master Sheet'!AK3*0.925,(IF($AC$12=0.9,'Master Sheet'!AK3*0.9,(IF($AC$12=0.875,'Master Sheet'!AK3*0.875,"Error")))))))))))</f>
        <v>0</v>
      </c>
      <c r="BJ3" s="58">
        <f>IF($AA$13=4,'Master Sheet'!AL3*4,(IF($AA$13=3.5,'Master Sheet'!AL3*3.5,(IF($AA$13=3.25,'Master Sheet'!AL3*3.25,(IF($AA$13=3,'Master Sheet'!AL3*3,(IF($AA$13=2.75,'Master Sheet'!AL3*2.75,(IF($AA$13=2.5,'Master Sheet'!AL3*2.5,"Error")))))))))))</f>
        <v>0</v>
      </c>
      <c r="BK3" s="59">
        <f>IF($AB$13=1.25,'Master Sheet'!AM3*1.25,(IF($AB$13=1.375,'Master Sheet'!AM3*1.375,(IF($AB$13=1.5,'Master Sheet'!AM3*1.5,(IF($AB$13=1.625,'Master Sheet'!AM3*1.625,(IF($AB$13=1.75,'Master Sheet'!AM3*1.75,(IF($AB$13=2,'Master Sheet'!AM3*2,"Error")))))))))))</f>
        <v>1.375</v>
      </c>
      <c r="BL3" s="60">
        <f>IF($AC$13=1.05,'Master Sheet'!AN3*1.05,(IF($AC$13=0.975,'Master Sheet'!AN3*0.975,(IF($AC$13=0.95,'Master Sheet'!AN3*0.95,(IF($AC$13=0.925,'Master Sheet'!AN3*0.925,(IF($AC$13=0.9,'Master Sheet'!AN3*0.9,(IF($AC$13=0.875,'Master Sheet'!AN3*0.875,"Error")))))))))))</f>
        <v>0</v>
      </c>
      <c r="BM3" s="58">
        <f>IF($AA$14=4,'Master Sheet'!AO3*4,(IF($AA$14=3.5,'Master Sheet'!AO3*3.5,(IF($AA$14=3.25,'Master Sheet'!AO3*3.25,(IF($AA$14=3,'Master Sheet'!AO3*3,(IF($AA$14=2.75,'Master Sheet'!AO3*2.75,(IF($AA$14=2.5,'Master Sheet'!AO3*2.5,"Error")))))))))))</f>
        <v>0</v>
      </c>
      <c r="BN3" s="59">
        <f>IF($AB$14=1.25,'Master Sheet'!AP3*1.25,(IF($AB$14=1.375,'Master Sheet'!AP3*1.375,(IF($AB$14=1.5,'Master Sheet'!AP3*1.5,(IF($AB$14=1.625,'Master Sheet'!AP3*1.625,(IF($AB$14=1.75,'Master Sheet'!AP3*1.75,(IF($AB$14=2,'Master Sheet'!AP3*2,"Error")))))))))))</f>
        <v>0</v>
      </c>
      <c r="BO3" s="60">
        <f>IF($AC$14=1.05,'Master Sheet'!AQ3*1.05,(IF($AC$14=0.975,'Master Sheet'!AQ3*0.975,(IF($AC$14=0.95,'Master Sheet'!AQ3*0.95,(IF($AC$14=0.925,'Master Sheet'!AQ3*0.925,(IF($AC$14=0.9,'Master Sheet'!AQ3*0.9,(IF($AC$14=0.875,'Master Sheet'!AQ3*0.875,"Error")))))))))))</f>
        <v>0</v>
      </c>
      <c r="BP3" s="58">
        <f>IF($AA$15=4,'Master Sheet'!AR3*4,(IF($AA$15=3.5,'Master Sheet'!AR3*3.5,(IF($AA$15=3.25,'Master Sheet'!AR3*3.25,(IF($AA$15=3,'Master Sheet'!AR3*3,(IF($AA$15=2.75,'Master Sheet'!AR3*2.75,(IF($AA$15=2.5,'Master Sheet'!AR3*2.5,"Error")))))))))))</f>
        <v>0</v>
      </c>
      <c r="BQ3" s="59">
        <f>IF($AB$15=1.25,'Master Sheet'!AS3*1.25,(IF($AB$15=1.375,'Master Sheet'!AS3*1.375,(IF($AB$15=1.5,'Master Sheet'!AS3*1.5,(IF($AB$15=1.625,'Master Sheet'!AS3*1.625,(IF($AB$15=1.75,'Master Sheet'!AS3*1.75,(IF($AB$15=2,'Master Sheet'!AS3*2,"Error")))))))))))</f>
        <v>0</v>
      </c>
      <c r="BR3" s="60">
        <f>IF($AC$15=1.05,'Master Sheet'!AT3*1.05,(IF($AC$15=0.975,'Master Sheet'!AT3*0.975,(IF($AC$15=0.95,'Master Sheet'!AT3*0.95,(IF($AC$15=0.925,'Master Sheet'!AT3*0.925,(IF($AC$15=0.9,'Master Sheet'!AT3*0.9,(IF($AC$15=0.875,'Master Sheet'!AT3*0.875,"Error")))))))))))</f>
        <v>0</v>
      </c>
      <c r="BS3" s="58">
        <f>IF($AA$16=4,'Master Sheet'!AU3*4,(IF($AA$16=3.5,'Master Sheet'!AU3*3.5,(IF($AA$16=3.25,'Master Sheet'!AU3*3.25,(IF($AA$16=3,'Master Sheet'!AU3*3,(IF($AA$16=2.75,'Master Sheet'!AU3*2.75,(IF($AA$16=2.5,'Master Sheet'!AU3*2.5,"Error")))))))))))</f>
        <v>0</v>
      </c>
      <c r="BT3" s="59">
        <f>IF($AB$16=1.25,'Master Sheet'!AV3*1.25,(IF($AB$16=1.375,'Master Sheet'!AV3*1.375,(IF($AB$16=1.5,'Master Sheet'!AV3*1.5,(IF($AB$16=1.625,'Master Sheet'!AV3*1.625,(IF($AB$16=1.75,'Master Sheet'!AV3*1.75,(IF($AB$16=2,'Master Sheet'!AV3*2,"Error")))))))))))</f>
        <v>0</v>
      </c>
      <c r="BU3" s="60">
        <f>IF($AC$16=1.05,'Master Sheet'!AW3*1.05,(IF($AC$16=0.975,'Master Sheet'!AW3*0.975,(IF($AC$16=0.95,'Master Sheet'!AW3*0.95,(IF($AC$16=0.925,'Master Sheet'!AW3*0.925,(IF($AC$16=0.9,'Master Sheet'!AW3*0.9,(IF($AC$16=0.875,'Master Sheet'!AW3*0.875,"Error")))))))))))</f>
        <v>0</v>
      </c>
      <c r="BV3" s="58">
        <f>IF($AA$17=4,'Master Sheet'!AX3*4,(IF($AA$17=3.5,'Master Sheet'!AX3*3.5,(IF($AA$17=3.25,'Master Sheet'!AX3*3.25,(IF($AA$17=3,'Master Sheet'!AX3*3,(IF($AA$17=2.75,'Master Sheet'!AX3*2.75,(IF($AA$17=2.5,'Master Sheet'!AX3*2.5,"Error")))))))))))</f>
        <v>0</v>
      </c>
      <c r="BW3" s="59">
        <f>IF($AB$17=1.25,'Master Sheet'!AY3*1.25,(IF($AB$17=1.375,'Master Sheet'!AY3*1.375,(IF($AB$17=1.5,'Master Sheet'!AY3*1.5,(IF($AB$17=1.625,'Master Sheet'!AY3*1.625,(IF($AB$17=1.75,'Master Sheet'!AY3*1.75,(IF($AB$17=2,'Master Sheet'!AY3*2,"Error")))))))))))</f>
        <v>1.5</v>
      </c>
      <c r="BX3" s="60">
        <f>IF($AC$17=1.05,'Master Sheet'!AZ3*1.05,(IF($AC$17=0.975,'Master Sheet'!AZ3*0.975,(IF($AC$17=0.95,'Master Sheet'!AZ3*0.95,(IF($AC$17=0.925,'Master Sheet'!AZ3*0.925,(IF($AC$17=0.9,'Master Sheet'!AZ3*0.9,(IF($AC$17=0.875,'Master Sheet'!AZ3*0.875,"Error")))))))))))</f>
        <v>0</v>
      </c>
      <c r="BY3" s="58">
        <f>IF($AA$18=4,'Master Sheet'!BA3*4,(IF($AA$18=3.5,'Master Sheet'!BA3*3.5,(IF($AA$18=3.25,'Master Sheet'!BA3*3.25,(IF($AA$18=3,'Master Sheet'!BA3*3,(IF($AA$18=2.75,'Master Sheet'!BA3*2.75,(IF($AA$18=2.5,'Master Sheet'!BA3*2.5,"Error")))))))))))</f>
        <v>0</v>
      </c>
      <c r="BZ3" s="59">
        <f>IF($AB$18=1.25,'Master Sheet'!BB3*1.25,(IF($AB$18=1.375,'Master Sheet'!BB3*1.375,(IF($AB$18=1.5,'Master Sheet'!BB3*1.5,(IF($AB$18=1.625,'Master Sheet'!BB3*1.625,(IF($AB$18=1.75,'Master Sheet'!BB3*1.75,(IF($AB$18=2,'Master Sheet'!BB3*2,"Error")))))))))))</f>
        <v>0</v>
      </c>
      <c r="CA3" s="60">
        <f>IF($AC$18=1.05,'Master Sheet'!BC3*1.05,(IF($AC$18=0.975,'Master Sheet'!BC3*0.975,(IF($AC$18=0.95,'Master Sheet'!BC3*0.95,(IF($AC$18=0.925,'Master Sheet'!BC3*0.925,(IF($AC$18=0.9,'Master Sheet'!BC3*0.9,(IF($AC$18=0.875,'Master Sheet'!BC3*0.875,"Error")))))))))))</f>
        <v>0</v>
      </c>
      <c r="CB3" s="58">
        <f>IF($AA$19=4,'Master Sheet'!BD3*4,(IF($AA$19=3.5,'Master Sheet'!BD3*3.5,(IF($AA$19=3.25,'Master Sheet'!BD3*3.25,(IF($AA$19=3,'Master Sheet'!BD3*3,(IF($AA$19=2.75,'Master Sheet'!BD3*2.75,(IF($AA$19=2.5,'Master Sheet'!BD3*2.5,"Error")))))))))))</f>
        <v>0</v>
      </c>
      <c r="CC3" s="59">
        <f>IF($AB$19=1.25,'Master Sheet'!BE3*1.25,(IF($AB$19=1.375,'Master Sheet'!BE3*1.375,(IF($AB$19=1.5,'Master Sheet'!BE3*1.5,(IF($AB$19=1.625,'Master Sheet'!BE3*1.625,(IF($AB$19=1.75,'Master Sheet'!BE3*1.75,(IF($AB$19=2,'Master Sheet'!BE3*2,"Error")))))))))))</f>
        <v>0</v>
      </c>
      <c r="CD3" s="60">
        <f>IF($AC$19=1.05,'Master Sheet'!BF3*1.05,(IF($AC$19=0.975,'Master Sheet'!BF3*0.975,(IF($AC$19=0.95,'Master Sheet'!BF3*0.95,(IF($AC$19=0.925,'Master Sheet'!BF3*0.925,(IF($AC$19=0.9,'Master Sheet'!BF3*0.9,(IF($AC$19=0.875,'Master Sheet'!BF3*0.875,"Error")))))))))))</f>
        <v>0</v>
      </c>
      <c r="CE3" s="58">
        <f>IF($AA$20=4,'Master Sheet'!BG3*4,(IF($AA$20=3.5,'Master Sheet'!BG3*3.5,(IF($AA$20=3.25,'Master Sheet'!BG3*3.25,(IF($AA$20=3,'Master Sheet'!BG3*3,(IF($AA$20=2.75,'Master Sheet'!BG3*2.75,(IF($AA$20=2.5,'Master Sheet'!BG3*2.5,"Error")))))))))))</f>
        <v>0</v>
      </c>
      <c r="CF3" s="59">
        <f>IF($AB$20=1.25,'Master Sheet'!BH3*1.25,(IF($AB$20=1.375,'Master Sheet'!BH3*1.375,(IF($AB$20=1.5,'Master Sheet'!BH3*1.5,(IF($AB$20=1.625,'Master Sheet'!BH3*1.625,(IF($AB$20=1.75,'Master Sheet'!BH3*1.75,(IF($AB$20=2,'Master Sheet'!BH3*2,"Error")))))))))))</f>
        <v>0</v>
      </c>
      <c r="CG3" s="60">
        <f>IF($AC$20=1.05,'Master Sheet'!BI3*1.05,(IF($AC$20=0.975,'Master Sheet'!BI3*0.975,(IF($AC$20=0.95,'Master Sheet'!BI3*0.95,(IF($AC$20=0.925,'Master Sheet'!BI3*0.925,(IF($AC$20=0.9,'Master Sheet'!BI3*0.9,(IF($AC$20=0.875,'Master Sheet'!BI3*0.875,"Error")))))))))))</f>
        <v>0</v>
      </c>
      <c r="CH3" s="58">
        <f>IF($AA$21=4,'Master Sheet'!BJ3*4,(IF($AA$21=3.5,'Master Sheet'!BJ3*3.5,(IF($AA$21=3.25,'Master Sheet'!BJ3*3.25,(IF($AA$21=3,'Master Sheet'!BJ3*3,(IF($AA$21=2.75,'Master Sheet'!BJ3*2.75,(IF($AA$21=2.5,'Master Sheet'!BJ3*2.5,"Error")))))))))))</f>
        <v>0</v>
      </c>
      <c r="CI3" s="59">
        <f>IF($AB$21=1.25,'Master Sheet'!BK3*1.25,(IF($AB$21=1.375,'Master Sheet'!BK3*1.375,(IF($AB$21=1.5,'Master Sheet'!BK3*1.5,(IF($AB$21=1.625,'Master Sheet'!BK3*1.625,(IF($AB$21=1.75,'Master Sheet'!BK3*1.75,(IF($AB$21=2,'Master Sheet'!BK3*2,"Error")))))))))))</f>
        <v>0</v>
      </c>
      <c r="CJ3" s="60">
        <f>IF($AC$21=1.05,'Master Sheet'!BL3*1.05,(IF($AC$21=0.975,'Master Sheet'!BL3*0.975,(IF($AC$21=0.95,'Master Sheet'!BL3*0.95,(IF($AC$21=0.925,'Master Sheet'!BL3*0.925,(IF($AC$21=0.9,'Master Sheet'!BL3*0.9,(IF($AC$21=0.875,'Master Sheet'!BL3*0.875,"Error")))))))))))</f>
        <v>0</v>
      </c>
      <c r="CK3" s="58">
        <f>IF($AA$22=4,'Master Sheet'!BM3*4,(IF($AA$22=3.5,'Master Sheet'!BM3*3.5,(IF($AA$22=3.25,'Master Sheet'!BM3*3.25,(IF($AA$22=3,'Master Sheet'!BM3*3,(IF($AA$22=2.75,'Master Sheet'!BM3*2.75,(IF($AA$22=2.5,'Master Sheet'!BM3*2.5,"Error")))))))))))</f>
        <v>0</v>
      </c>
      <c r="CL3" s="59">
        <f>IF($AB$22=1.25,'Master Sheet'!BN3*1.25,(IF($AB$22=1.375,'Master Sheet'!BN3*1.375,(IF($AB$22=1.5,'Master Sheet'!BN3*1.5,(IF($AB$22=1.625,'Master Sheet'!BN3*1.625,(IF($AB$22=1.75,'Master Sheet'!BN3*1.75,(IF($AB$22=2,'Master Sheet'!BN3*2,"Error")))))))))))</f>
        <v>0</v>
      </c>
      <c r="CM3" s="60">
        <f>IF($AC$22=1.05,'Master Sheet'!BO3*1.05,(IF($AC$22=0.975,'Master Sheet'!BO3*0.975,(IF($AC$22=0.95,'Master Sheet'!BO3*0.95,(IF($AC$22=0.925,'Master Sheet'!BO3*0.925,(IF($AC$22=0.9,'Master Sheet'!BO3*0.9,(IF($AC$22=0.875,'Master Sheet'!BO3*0.875,"Error")))))))))))</f>
        <v>0</v>
      </c>
      <c r="CN3" s="58">
        <f>IF($AA$23=4,'Master Sheet'!BP3*4,(IF($AA$23=3.5,'Master Sheet'!BP3*3.5,(IF($AA$23=3.25,'Master Sheet'!BP3*3.25,(IF($AA$23=3,'Master Sheet'!BP3*3,(IF($AA$23=2.75,'Master Sheet'!BP3*2.75,(IF($AA$23=2.5,'Master Sheet'!BP3*2.5,"Error")))))))))))</f>
        <v>0</v>
      </c>
      <c r="CO3" s="59">
        <f>IF($AB$23=1.25,'Master Sheet'!BQ3*1.25,(IF($AB$23=1.375,'Master Sheet'!BQ3*1.375,(IF($AB$23=1.5,'Master Sheet'!BQ3*1.5,(IF($AB$23=1.625,'Master Sheet'!BQ3*1.625,(IF($AB$23=1.75,'Master Sheet'!BQ3*1.75,(IF($AB$23=2,'Master Sheet'!BQ3*2,"Error")))))))))))</f>
        <v>0</v>
      </c>
      <c r="CP3" s="60">
        <f>IF($AC$23=1.05,'Master Sheet'!BR3*1.05,(IF($AC$23=0.975,'Master Sheet'!BR3*0.975,(IF($AC$23=0.95,'Master Sheet'!BR3*0.95,(IF($AC$23=0.925,'Master Sheet'!BR3*0.925,(IF($AC$23=0.9,'Master Sheet'!BR3*0.9,(IF($AC$23=0.875,'Master Sheet'!BR3*0.875,"Error")))))))))))</f>
        <v>0</v>
      </c>
      <c r="CQ3" s="58">
        <f>IF($AA$24=4,'Master Sheet'!BS3*4,(IF($AA$24=3.5,'Master Sheet'!BS3*3.5,(IF($AA$24=3.25,'Master Sheet'!BS3*3.25,(IF($AA$24=3,'Master Sheet'!BS3*3,(IF($AA$24=2.75,'Master Sheet'!BS3*2.75,(IF($AA$24=2.5,'Master Sheet'!BS3*2.5,"Error")))))))))))</f>
        <v>0</v>
      </c>
      <c r="CR3" s="59">
        <f>IF($AB$24=1.25,'Master Sheet'!BT3*1.25,(IF($AB$24=1.375,'Master Sheet'!BT3*1.375,(IF($AB$24=1.5,'Master Sheet'!BT3*1.5,(IF($AB$24=1.625,'Master Sheet'!BT3*1.625,(IF($AB$24=1.75,'Master Sheet'!BT3*1.75,(IF($AB$24=2,'Master Sheet'!BT3*2,"Error")))))))))))</f>
        <v>0</v>
      </c>
      <c r="CS3" s="60">
        <f>IF($AC$24=1.05,'Master Sheet'!BU3*1.05,(IF($AC$24=0.975,'Master Sheet'!BU3*0.975,(IF($AC$24=0.95,'Master Sheet'!BU3*0.95,(IF($AC$24=0.925,'Master Sheet'!BU3*0.925,(IF($AC$24=0.9,'Master Sheet'!BU3*0.9,(IF($AC$24=0.875,'Master Sheet'!BU3*0.875,"Error")))))))))))</f>
        <v>0</v>
      </c>
      <c r="CT3" s="58">
        <f>IF($AA$25=4,'Master Sheet'!BV3*4,(IF($AA$25=3.5,'Master Sheet'!BV3*3.5,(IF($AA$25=3.25,'Master Sheet'!BV3*3.25,(IF($AA$25=3,'Master Sheet'!BV3*3,(IF($AA$25=2.75,'Master Sheet'!BV3*2.75,(IF($AA$25=2.5,'Master Sheet'!BV3*2.5,"Error")))))))))))</f>
        <v>0</v>
      </c>
      <c r="CU3" s="59">
        <f>IF($AB$25=1.25,'Master Sheet'!BW3*1.25,(IF($AB$25=1.375,'Master Sheet'!BW3*1.375,(IF($AB$25=1.5,'Master Sheet'!BW3*1.5,(IF($AB$25=1.625,'Master Sheet'!BW3*1.625,(IF($AB$25=1.75,'Master Sheet'!BW3*1.75,(IF($AB$25=2,'Master Sheet'!BW3*2,"Error")))))))))))</f>
        <v>0</v>
      </c>
      <c r="CV3" s="60">
        <f>IF($AC$25=1.05,'Master Sheet'!BX3*1.05,(IF($AC$25=0.975,'Master Sheet'!BX3*0.975,(IF($AC$25=0.95,'Master Sheet'!BX3*0.95,(IF($AC$25=0.925,'Master Sheet'!BX3*0.925,(IF($AC$25=0.9,'Master Sheet'!BX3*0.9,(IF($AC$25=0.875,'Master Sheet'!BX3*0.875,"Error")))))))))))</f>
        <v>0</v>
      </c>
      <c r="CW3" s="58">
        <f>IF($AA$26=4,'Master Sheet'!BY3*4,(IF($AA$26=3.5,'Master Sheet'!BY3*3.5,(IF($AA$26=3.25,'Master Sheet'!BY3*3.25,(IF($AA$26=3,'Master Sheet'!BY3*3,(IF($AA$26=2.75,'Master Sheet'!BY3*2.75,(IF($AA$26=2.5,'Master Sheet'!BY3*2.5,"Error")))))))))))</f>
        <v>0</v>
      </c>
      <c r="CX3" s="59">
        <f>IF($AB$26=1.25,'Master Sheet'!BZ3*1.25,(IF($AB$26=1.375,'Master Sheet'!BZ3*1.375,(IF($AB$26=1.5,'Master Sheet'!BZ3*1.5,(IF($AB$26=1.625,'Master Sheet'!BZ3*1.625,(IF($AB$26=1.75,'Master Sheet'!BZ3*1.75,(IF($AB$26=2,'Master Sheet'!BZ3*2,"Error")))))))))))</f>
        <v>0</v>
      </c>
      <c r="CY3" s="60">
        <f>IF($AC$26=1.05,'Master Sheet'!CA3*1.05,(IF($AC$26=0.975,'Master Sheet'!CA3*0.975,(IF($AC$26=0.95,'Master Sheet'!CA3*0.95,(IF($AC$26=0.925,'Master Sheet'!CA3*0.925,(IF($AC$26=0.9,'Master Sheet'!CA3*0.9,(IF($AC$26=0.875,'Master Sheet'!CA3*0.875,"Error")))))))))))</f>
        <v>0</v>
      </c>
      <c r="CZ3" s="58">
        <f>IF($AA$27=4,'Master Sheet'!CB3*4,(IF($AA$27=3.5,'Master Sheet'!CB3*3.5,(IF($AA$27=3.25,'Master Sheet'!CB3*3.25,(IF($AA$27=3,'Master Sheet'!CB3*3,(IF($AA$27=2.75,'Master Sheet'!CB3*2.75,(IF($AA$27=2.5,'Master Sheet'!CB3*2.5,"Error")))))))))))</f>
        <v>0</v>
      </c>
      <c r="DA3" s="59">
        <f>IF($AB$27=1.25,'Master Sheet'!CC3*1.25,(IF($AB$27=1.375,'Master Sheet'!CC3*1.375,(IF($AB$27=1.5,'Master Sheet'!CC3*1.5,(IF($AB$27=1.625,'Master Sheet'!CC3*1.625,(IF($AB$27=1.75,'Master Sheet'!CC3*1.75,(IF($AB$27=2,'Master Sheet'!CC3*2,"Error")))))))))))</f>
        <v>0</v>
      </c>
      <c r="DB3" s="60">
        <f>IF($AC$27=1.05,'Master Sheet'!CD3*1.05,(IF($AC$27=0.975,'Master Sheet'!CD3*0.975,(IF($AC$27=0.95,'Master Sheet'!CD3*0.95,(IF($AC$27=0.925,'Master Sheet'!CD3*0.925,(IF($AC$27=0.9,'Master Sheet'!CD3*0.9,(IF($AC$27=0.875,'Master Sheet'!CD3*0.875,"Error")))))))))))</f>
        <v>0</v>
      </c>
      <c r="DC3">
        <f>SUM(AF3+AI3+AL3+AO3+AR3+AU3+AX3+BA3+BD3+BG3+BJ3+BM3+BP3+BS3+BV3+BY3+CB3+CE3+CH3+CK3+CN3+CQ3+CT3+CW3+CZ3)</f>
        <v>2.75</v>
      </c>
      <c r="DD3">
        <f t="shared" ref="DD3:DE18" si="0">SUM(AG3+AJ3+AM3+AP3+AS3+AV3+AY3+BB3+BE3+BH3+BK3+BN3+BQ3+BT3+BW3+BZ3+CC3+CF3+CI3+CL3+CO3+CR3+CU3+CX3+DA3)</f>
        <v>8.625</v>
      </c>
      <c r="DE3">
        <f t="shared" si="0"/>
        <v>0</v>
      </c>
      <c r="DF3" s="1" t="s">
        <v>7</v>
      </c>
      <c r="DG3">
        <f>(IF('Master Sheet'!E3=0,"NGP",(((DC3+DE3)-DD3)/'Master Sheet'!E3)))</f>
        <v>-0.8392857142857143</v>
      </c>
      <c r="DI3">
        <f>(IF('Master Sheet'!E3=0,"NGP",(((DC3+DE3))/'Master Sheet'!E3)))</f>
        <v>0.39285714285714285</v>
      </c>
      <c r="DJ3" s="1" t="s">
        <v>7</v>
      </c>
      <c r="DK3">
        <f>((IF('Master Sheet'!E3=0,$DM$4,((((DC3+DE3)-DD3)/'Master Sheet'!E3)+$DM$8))))</f>
        <v>0.6919642857142857</v>
      </c>
      <c r="DM3" s="72" t="s">
        <v>53</v>
      </c>
      <c r="DN3" s="72"/>
    </row>
    <row r="4" spans="1:118">
      <c r="A4" s="2" t="s">
        <v>20</v>
      </c>
      <c r="B4" t="str">
        <f>IF('Master Sheet'!F4=1,"Yes","No")</f>
        <v>No</v>
      </c>
      <c r="C4" t="str">
        <f t="shared" ref="C4:C27" si="1">IF(B4="Yes",4,"N/A")</f>
        <v>N/A</v>
      </c>
      <c r="D4" s="57"/>
      <c r="E4" s="2" t="s">
        <v>20</v>
      </c>
      <c r="F4" t="str">
        <f>IF('Master Sheet'!F4=0.75,"Yes",IF(AND('Master Sheet'!F4&gt;0.75,'Master Sheet'!F4&lt;1),"Yes","No"))</f>
        <v>No</v>
      </c>
      <c r="G4" t="str">
        <f t="shared" ref="G4:G27" si="2">IF(F4="Yes",3.5,"N/A")</f>
        <v>N/A</v>
      </c>
      <c r="H4" s="57"/>
      <c r="I4" s="2" t="s">
        <v>20</v>
      </c>
      <c r="J4" t="str">
        <f>IF('Master Sheet'!F4=0.5,"Yes",IF(AND('Master Sheet'!F4&gt;0.5,'Master Sheet'!F4&lt;0.75),"Yes","No"))</f>
        <v>Yes</v>
      </c>
      <c r="K4">
        <f t="shared" ref="K4:K27" si="3">IF(J4="Yes",3.25,"N/A")</f>
        <v>3.25</v>
      </c>
      <c r="L4" s="57"/>
      <c r="M4" s="2" t="s">
        <v>20</v>
      </c>
      <c r="N4" t="str">
        <f>IF('Master Sheet'!F4=0.25,"Yes",IF(AND('Master Sheet'!F4&gt;0.25,'Master Sheet'!F4&lt;0.5),"Yes","No"))</f>
        <v>No</v>
      </c>
      <c r="O4" t="str">
        <f t="shared" ref="O4:O27" si="4">IF(N4="Yes",3,"N/A")</f>
        <v>N/A</v>
      </c>
      <c r="P4" s="57"/>
      <c r="Q4" s="2" t="s">
        <v>20</v>
      </c>
      <c r="R4" t="str">
        <f>IF('Master Sheet'!F4=0.001,"Yes",IF(AND('Master Sheet'!F4&gt;0,'Master Sheet'!F4&lt;0.25),"Yes","No"))</f>
        <v>No</v>
      </c>
      <c r="S4" t="str">
        <f t="shared" ref="S4:S27" si="5">IF(R4="Yes",2.75,"N/A")</f>
        <v>N/A</v>
      </c>
      <c r="T4" s="57"/>
      <c r="U4" s="2" t="s">
        <v>20</v>
      </c>
      <c r="V4" t="str">
        <f>IF('Master Sheet'!F4=0,"Yes","No")</f>
        <v>No</v>
      </c>
      <c r="W4" t="str">
        <f t="shared" ref="W4:W27" si="6">IF(V4="Yes",2.5,"N/A")</f>
        <v>N/A</v>
      </c>
      <c r="X4" s="57"/>
      <c r="Z4" s="2" t="s">
        <v>20</v>
      </c>
      <c r="AA4">
        <f t="shared" ref="AA4:AA27" si="7">IF(B4="Yes",C4,(IF(F4="Yes",G4,(IF(J4="Yes",K4,(IF(N4="Yes",O4,(IF(R4="Yes",S4,(IF(V4="Yes",W4,"N/A")))))))))))</f>
        <v>3.25</v>
      </c>
      <c r="AB4">
        <f t="shared" ref="AB4:AB27" si="8">IF(B33="Yes",C33,(IF(F33="Yes",G33,(IF(J33="Yes",K33,(IF(N33="Yes",O33,(IF(R33="Yes",S33,(IF(V33="Yes",W33,"N/A")))))))))))</f>
        <v>1.5</v>
      </c>
      <c r="AC4">
        <f t="shared" ref="AC4:AC27" si="9">IF(B62="Yes",C62,(IF(F62="Yes",G62,(IF(J62="Yes",K62,(IF(N62="Yes",O62,(IF(R62="Yes",S62,(IF(V62="Yes",W62,"N/A")))))))))))</f>
        <v>0.95</v>
      </c>
      <c r="AE4" s="2" t="s">
        <v>20</v>
      </c>
      <c r="AF4" s="58">
        <f>IF($AA$3=4,'Master Sheet'!H4*4,(IF($AA$3=3.5,'Master Sheet'!H4*3.5,(IF($AA$3=3.25,'Master Sheet'!H4*3.25,(IF($AA$3=3,'Master Sheet'!H4*3,(IF($AA$3=2.75,'Master Sheet'!H4*2.75,(IF($AA$3=2.5,'Master Sheet'!H4*2.5,"Error")))))))))))</f>
        <v>5.5</v>
      </c>
      <c r="AG4" s="59">
        <f>IF($AB$3=1.25,'Master Sheet'!I4*1.25,(IF($AB$3=1.375,'Master Sheet'!I4*1.375,(IF($AB$3=1.5,'Master Sheet'!I4*1.5,(IF($AB$3=1.625,'Master Sheet'!I4*1.625,(IF($AB$3=1.75,'Master Sheet'!I4*1.75,(IF($AB$3=2,'Master Sheet'!I4*2,"Error")))))))))))</f>
        <v>0</v>
      </c>
      <c r="AH4" s="60">
        <f>IF($AC$3=1.05,'Master Sheet'!J4*1.05,(IF($AC$3=0.975,'Master Sheet'!J4*0.975,(IF($AC$3=0.95,'Master Sheet'!J4*0.95,(IF($AC$3=0.925,'Master Sheet'!J4*0.925,(IF($AC$3=0.9,'Master Sheet'!J4*0.9,(IF($AC$3=0.875,'Master Sheet'!J4*0.875,"Error")))))))))))</f>
        <v>0</v>
      </c>
      <c r="AI4" s="58">
        <f>IF($AA$4=4,'Master Sheet'!K4*4,(IF($AA$4=3.5,'Master Sheet'!K4*3.5,(IF($AA$4=3.25,'Master Sheet'!K4*3.25,(IF($AA$4=3,'Master Sheet'!K4*3,(IF($AA$4=2.75,'Master Sheet'!K4*2.75,(IF($AA$4=2.5,'Master Sheet'!K4*2.5,"Error")))))))))))</f>
        <v>0</v>
      </c>
      <c r="AJ4" s="59">
        <f>IF($AB$4=1.25,'Master Sheet'!L4*1.25,(IF($AB$4=1.375,'Master Sheet'!L4*1.375,(IF($AB$4=1.5,'Master Sheet'!L4*1.5,(IF($AB$4=1.625,'Master Sheet'!L4*1.625,(IF($AB$4=1.75,'Master Sheet'!L4*1.75,(IF($AB$4=2,'Master Sheet'!L4*2,"Error")))))))))))</f>
        <v>0</v>
      </c>
      <c r="AK4" s="60">
        <f>IF($AC$4=1.05,'Master Sheet'!M4*1.05,(IF($AC$4=0.975,'Master Sheet'!M4*0.975,(IF($AC$4=0.95,'Master Sheet'!M4*0.95,(IF($AC$4=0.925,'Master Sheet'!M4*0.925,(IF($AC$4=0.9,'Master Sheet'!M4*0.9,(IF($AC$4=0.875,'Master Sheet'!M4*0.875,"Error")))))))))))</f>
        <v>0</v>
      </c>
      <c r="AL4" s="58">
        <f>IF($AA$5=4,'Master Sheet'!N4*4,(IF($AA$5=3.5,'Master Sheet'!N4*3.5,(IF($AA$5=3.25,'Master Sheet'!N4*3.25,(IF($AA$5=3,'Master Sheet'!N4*3,(IF($AA$5=2.75,'Master Sheet'!N4*2.75,(IF($AA$5=2.5,'Master Sheet'!N4*2.5,"Error")))))))))))</f>
        <v>0</v>
      </c>
      <c r="AM4" s="59">
        <f>IF($AB$5=1.25,'Master Sheet'!O4*1.25,(IF($AB$5=1.375,'Master Sheet'!O4*1.375,(IF($AB$5=1.5,'Master Sheet'!O4*1.5,(IF($AB$5=1.625,'Master Sheet'!O4*1.625,(IF($AB$5=1.75,'Master Sheet'!O4*1.75,(IF($AB$5=2,'Master Sheet'!O4*2,"Error")))))))))))</f>
        <v>0</v>
      </c>
      <c r="AN4" s="60">
        <f>IF($AC$5=1.05,'Master Sheet'!P4*1.05,(IF($AC$5=0.975,'Master Sheet'!P4*0.975,(IF($AC$5=0.95,'Master Sheet'!P4*0.95,(IF($AC$5=0.925,'Master Sheet'!P4*0.925,(IF($AC$5=0.9,'Master Sheet'!P4*0.9,(IF($AC$5=0.875,'Master Sheet'!P4*0.875,"Error")))))))))))</f>
        <v>0</v>
      </c>
      <c r="AO4" s="58">
        <f>IF($AA$6=4,'Master Sheet'!Q4*4,(IF($AA$6=3.5,'Master Sheet'!Q4*3.5,(IF($AA$6=3.25,'Master Sheet'!Q4*3.25,(IF($AA$6=3,'Master Sheet'!Q4*3,(IF($AA$6=2.75,'Master Sheet'!Q4*2.75,(IF($AA$6=2.5,'Master Sheet'!Q4*2.5,"Error")))))))))))</f>
        <v>0</v>
      </c>
      <c r="AP4" s="59">
        <f>IF($AB$6=1.25,'Master Sheet'!R4*1.25,(IF($AB$6=1.375,'Master Sheet'!R4*1.375,(IF($AB$6=1.5,'Master Sheet'!R4*1.5,(IF($AB$6=1.625,'Master Sheet'!R4*1.625,(IF($AB$6=1.75,'Master Sheet'!R4*1.75,(IF($AB$6=2,'Master Sheet'!R4*2,"Error")))))))))))</f>
        <v>0</v>
      </c>
      <c r="AQ4" s="60">
        <f>IF($AC$6=1.05,'Master Sheet'!S4*1.05,(IF($AC$6=0.975,'Master Sheet'!S4*0.975,(IF($AC$6=0.95,'Master Sheet'!S4*0.95,(IF($AC$6=0.925,'Master Sheet'!S4*0.925,(IF($AC$6=0.9,'Master Sheet'!S4*0.9,(IF($AC$6=0.875,'Master Sheet'!S4*0.875,"Error")))))))))))</f>
        <v>0</v>
      </c>
      <c r="AR4" s="58">
        <f>IF($AA$7=4,'Master Sheet'!T4*4,(IF($AA$7=3.5,'Master Sheet'!T4*3.5,(IF($AA$7=3.25,'Master Sheet'!T4*3.25,(IF($AA$7=3,'Master Sheet'!T4*3,(IF($AA$7=2.75,'Master Sheet'!T4*2.75,(IF($AA$7=2.5,'Master Sheet'!T4*2.5,"Error")))))))))))</f>
        <v>0</v>
      </c>
      <c r="AS4" s="59">
        <f>IF($AB$7=1.25,'Master Sheet'!U4*1.25,(IF($AB$7=1.375,'Master Sheet'!U4*1.375,(IF($AB$7=1.5,'Master Sheet'!U4*1.5,(IF($AB$7=1.625,'Master Sheet'!U4*1.625,(IF($AB$7=1.75,'Master Sheet'!U4*1.75,(IF($AB$7=2,'Master Sheet'!U4*2,"Error")))))))))))</f>
        <v>1.375</v>
      </c>
      <c r="AT4" s="60">
        <f>IF($AC$7=1.05,'Master Sheet'!V4*1.05,(IF($AC$7=0.975,'Master Sheet'!V4*0.975,(IF($AC$7=0.95,'Master Sheet'!V4*0.95,(IF($AC$7=0.925,'Master Sheet'!V4*0.925,(IF($AC$7=0.9,'Master Sheet'!V4*0.9,(IF($AC$7=0.875,'Master Sheet'!V4*0.875,"Error")))))))))))</f>
        <v>0</v>
      </c>
      <c r="AU4" s="58">
        <f>IF($AA$8=4,'Master Sheet'!W4*4,(IF($AA$8=3.5,'Master Sheet'!W4*3.5,(IF($AA$8=3.25,'Master Sheet'!W4*3.25,(IF($AA$8=3,'Master Sheet'!W4*3,(IF($AA$8=2.75,'Master Sheet'!W4*2.75,(IF($AA$8=2.5,'Master Sheet'!W4*2.5,"Error")))))))))))</f>
        <v>0</v>
      </c>
      <c r="AV4" s="59">
        <f>IF($AB$8=1.25,'Master Sheet'!X4*1.25,(IF($AB$8=1.375,'Master Sheet'!X4*1.375,(IF($AB$8=1.5,'Master Sheet'!X4*1.5,(IF($AB$8=1.625,'Master Sheet'!X4*1.625,(IF($AB$8=1.75,'Master Sheet'!X4*1.75,(IF($AB$8=2,'Master Sheet'!X4*2,"Error")))))))))))</f>
        <v>0</v>
      </c>
      <c r="AW4" s="60">
        <f>IF($AC$8=1.05,'Master Sheet'!Y4*1.05,(IF($AC$8=0.975,'Master Sheet'!Y4*0.975,(IF($AC$8=0.95,'Master Sheet'!Y4*0.95,(IF($AC$8=0.925,'Master Sheet'!Y4*0.925,(IF($AC$8=0.9,'Master Sheet'!Y4*0.9,(IF($AC$8=0.875,'Master Sheet'!Y4*0.875,"Error")))))))))))</f>
        <v>0</v>
      </c>
      <c r="AX4" s="58">
        <f>IF($AA$9=4,'Master Sheet'!Z4*4,(IF($AA$9=3.5,'Master Sheet'!Z4*3.5,(IF($AA$9=3.25,'Master Sheet'!Z4*3.25,(IF($AA$9=3,'Master Sheet'!Z4*3,(IF($AA$9=2.75,'Master Sheet'!Z4*2.75,(IF($AA$9=2.5,'Master Sheet'!Z4*2.5,"Error")))))))))))</f>
        <v>0</v>
      </c>
      <c r="AY4" s="59">
        <f>IF($AB$9=1.25,'Master Sheet'!AA4*1.25,(IF($AB$9=1.375,'Master Sheet'!AA4*1.375,(IF($AB$9=1.5,'Master Sheet'!AA4*1.5,(IF($AB$9=1.625,'Master Sheet'!AA4*1.625,(IF($AB$9=1.75,'Master Sheet'!AA4*1.75,(IF($AB$9=2,'Master Sheet'!AA4*2,"Error")))))))))))</f>
        <v>1.375</v>
      </c>
      <c r="AZ4" s="60">
        <f>IF($AC$9=1.05,'Master Sheet'!AB4*1.05,(IF($AC$9=0.975,'Master Sheet'!AB4*0.975,(IF($AC$9=0.95,'Master Sheet'!AB4*0.95,(IF($AC$9=0.925,'Master Sheet'!AB4*0.925,(IF($AC$9=0.9,'Master Sheet'!AB4*0.9,(IF($AC$9=0.875,'Master Sheet'!AB4*0.875,"Error")))))))))))</f>
        <v>0</v>
      </c>
      <c r="BA4" s="58">
        <f>IF($AA$10=4,'Master Sheet'!AC4*4,(IF($AA$10=3.5,'Master Sheet'!AC4*3.5,(IF($AA$10=3.25,'Master Sheet'!AC4*3.25,(IF($AA$10=3,'Master Sheet'!AC4*3,(IF($AA$10=2.75,'Master Sheet'!AC4*2.75,(IF($AA$10=2.5,'Master Sheet'!AC4*2.5,"Error")))))))))))</f>
        <v>0</v>
      </c>
      <c r="BB4" s="59">
        <f>IF($AB$10=1.25,'Master Sheet'!AD4*1.25,(IF($AB$10=1.375,'Master Sheet'!AD4*1.375,(IF($AB$10=1.5,'Master Sheet'!AD4*1.5,(IF($AB$10=1.625,'Master Sheet'!AD4*1.625,(IF($AB$10=1.75,'Master Sheet'!AD4*1.75,(IF($AB$10=2,'Master Sheet'!AD4*2,"Error")))))))))))</f>
        <v>0</v>
      </c>
      <c r="BC4" s="60">
        <f>IF($AC$10=1.05,'Master Sheet'!AE4*1.05,(IF($AC$10=0.975,'Master Sheet'!AE4*0.975,(IF($AC$10=0.95,'Master Sheet'!AE4*0.95,(IF($AC$10=0.925,'Master Sheet'!AE4*0.925,(IF($AC$10=0.9,'Master Sheet'!AE4*0.9,(IF($AC$10=0.875,'Master Sheet'!AE4*0.875,"Error")))))))))))</f>
        <v>0</v>
      </c>
      <c r="BD4" s="58">
        <f>IF($AA$11=4,'Master Sheet'!AF4*4,(IF($AA$11=3.5,'Master Sheet'!AF4*3.5,(IF($AA$11=3.25,'Master Sheet'!AF4*3.25,(IF($AA$11=3,'Master Sheet'!AF4*3,(IF($AA$11=2.75,'Master Sheet'!AF4*2.75,(IF($AA$11=2.5,'Master Sheet'!AF4*2.5,"Error")))))))))))</f>
        <v>0</v>
      </c>
      <c r="BE4" s="59">
        <f>IF($AB$11=1.25,'Master Sheet'!AG4*1.25,(IF($AB$11=1.375,'Master Sheet'!AG4*1.375,(IF($AB$11=1.5,'Master Sheet'!AG4*1.5,(IF($AB$11=1.625,'Master Sheet'!AG4*1.625,(IF($AB$11=1.75,'Master Sheet'!AG4*1.75,(IF($AB$11=2,'Master Sheet'!AG4*2,"Error")))))))))))</f>
        <v>0</v>
      </c>
      <c r="BF4" s="60">
        <f>IF($AC$11=1.05,'Master Sheet'!AH4*1.05,(IF($AC$11=0.975,'Master Sheet'!AH4*0.975,(IF($AC$11=0.95,'Master Sheet'!AH4*0.95,(IF($AC$11=0.925,'Master Sheet'!AH4*0.925,(IF($AC$11=0.9,'Master Sheet'!AH4*0.9,(IF($AC$11=0.875,'Master Sheet'!AH4*0.875,"Error")))))))))))</f>
        <v>0</v>
      </c>
      <c r="BG4" s="58">
        <f>IF($AA$12=4,'Master Sheet'!AI4*4,(IF($AA$12=3.5,'Master Sheet'!AI4*3.5,(IF($AA$12=3.25,'Master Sheet'!AI4*3.25,(IF($AA$12=3,'Master Sheet'!AI4*3,(IF($AA$12=2.75,'Master Sheet'!AI4*2.75,(IF($AA$12=2.5,'Master Sheet'!AI4*2.5,"Error")))))))))))</f>
        <v>2.5</v>
      </c>
      <c r="BH4" s="59">
        <f>IF($AB$12=1.25,'Master Sheet'!AJ4*1.25,(IF($AB$12=1.375,'Master Sheet'!AJ4*1.375,(IF($AB$12=1.5,'Master Sheet'!AJ4*1.5,(IF($AB$12=1.625,'Master Sheet'!AJ4*1.625,(IF($AB$12=1.75,'Master Sheet'!AJ4*1.75,(IF($AB$12=2,'Master Sheet'!AJ4*2,"Error")))))))))))</f>
        <v>0</v>
      </c>
      <c r="BI4" s="60">
        <f>IF($AC$12=1.05,'Master Sheet'!AK4*1.05,(IF($AC$12=0.975,'Master Sheet'!AK4*0.975,(IF($AC$12=0.95,'Master Sheet'!AK4*0.95,(IF($AC$12=0.925,'Master Sheet'!AK4*0.925,(IF($AC$12=0.9,'Master Sheet'!AK4*0.9,(IF($AC$12=0.875,'Master Sheet'!AK4*0.875,"Error")))))))))))</f>
        <v>0</v>
      </c>
      <c r="BJ4" s="58">
        <f>IF($AA$13=4,'Master Sheet'!AL4*4,(IF($AA$13=3.5,'Master Sheet'!AL4*3.5,(IF($AA$13=3.25,'Master Sheet'!AL4*3.25,(IF($AA$13=3,'Master Sheet'!AL4*3,(IF($AA$13=2.75,'Master Sheet'!AL4*2.75,(IF($AA$13=2.5,'Master Sheet'!AL4*2.5,"Error")))))))))))</f>
        <v>0</v>
      </c>
      <c r="BK4" s="59">
        <f>IF($AB$13=1.25,'Master Sheet'!AM4*1.25,(IF($AB$13=1.375,'Master Sheet'!AM4*1.375,(IF($AB$13=1.5,'Master Sheet'!AM4*1.5,(IF($AB$13=1.625,'Master Sheet'!AM4*1.625,(IF($AB$13=1.75,'Master Sheet'!AM4*1.75,(IF($AB$13=2,'Master Sheet'!AM4*2,"Error")))))))))))</f>
        <v>1.375</v>
      </c>
      <c r="BL4" s="60">
        <f>IF($AC$13=1.05,'Master Sheet'!AN4*1.05,(IF($AC$13=0.975,'Master Sheet'!AN4*0.975,(IF($AC$13=0.95,'Master Sheet'!AN4*0.95,(IF($AC$13=0.925,'Master Sheet'!AN4*0.925,(IF($AC$13=0.9,'Master Sheet'!AN4*0.9,(IF($AC$13=0.875,'Master Sheet'!AN4*0.875,"Error")))))))))))</f>
        <v>0</v>
      </c>
      <c r="BM4" s="58">
        <f>IF($AA$14=4,'Master Sheet'!AO4*4,(IF($AA$14=3.5,'Master Sheet'!AO4*3.5,(IF($AA$14=3.25,'Master Sheet'!AO4*3.25,(IF($AA$14=3,'Master Sheet'!AO4*3,(IF($AA$14=2.75,'Master Sheet'!AO4*2.75,(IF($AA$14=2.5,'Master Sheet'!AO4*2.5,"Error")))))))))))</f>
        <v>0</v>
      </c>
      <c r="BN4" s="59">
        <f>IF($AB$14=1.25,'Master Sheet'!AP4*1.25,(IF($AB$14=1.375,'Master Sheet'!AP4*1.375,(IF($AB$14=1.5,'Master Sheet'!AP4*1.5,(IF($AB$14=1.625,'Master Sheet'!AP4*1.625,(IF($AB$14=1.75,'Master Sheet'!AP4*1.75,(IF($AB$14=2,'Master Sheet'!AP4*2,"Error")))))))))))</f>
        <v>0</v>
      </c>
      <c r="BO4" s="60">
        <f>IF($AC$14=1.05,'Master Sheet'!AQ4*1.05,(IF($AC$14=0.975,'Master Sheet'!AQ4*0.975,(IF($AC$14=0.95,'Master Sheet'!AQ4*0.95,(IF($AC$14=0.925,'Master Sheet'!AQ4*0.925,(IF($AC$14=0.9,'Master Sheet'!AQ4*0.9,(IF($AC$14=0.875,'Master Sheet'!AQ4*0.875,"Error")))))))))))</f>
        <v>0</v>
      </c>
      <c r="BP4" s="58">
        <f>IF($AA$15=4,'Master Sheet'!AR4*4,(IF($AA$15=3.5,'Master Sheet'!AR4*3.5,(IF($AA$15=3.25,'Master Sheet'!AR4*3.25,(IF($AA$15=3,'Master Sheet'!AR4*3,(IF($AA$15=2.75,'Master Sheet'!AR4*2.75,(IF($AA$15=2.5,'Master Sheet'!AR4*2.5,"Error")))))))))))</f>
        <v>0</v>
      </c>
      <c r="BQ4" s="59">
        <f>IF($AB$15=1.25,'Master Sheet'!AS4*1.25,(IF($AB$15=1.375,'Master Sheet'!AS4*1.375,(IF($AB$15=1.5,'Master Sheet'!AS4*1.5,(IF($AB$15=1.625,'Master Sheet'!AS4*1.625,(IF($AB$15=1.75,'Master Sheet'!AS4*1.75,(IF($AB$15=2,'Master Sheet'!AS4*2,"Error")))))))))))</f>
        <v>0</v>
      </c>
      <c r="BR4" s="60">
        <f>IF($AC$15=1.05,'Master Sheet'!AT4*1.05,(IF($AC$15=0.975,'Master Sheet'!AT4*0.975,(IF($AC$15=0.95,'Master Sheet'!AT4*0.95,(IF($AC$15=0.925,'Master Sheet'!AT4*0.925,(IF($AC$15=0.9,'Master Sheet'!AT4*0.9,(IF($AC$15=0.875,'Master Sheet'!AT4*0.875,"Error")))))))))))</f>
        <v>0</v>
      </c>
      <c r="BS4" s="58">
        <f>IF($AA$16=4,'Master Sheet'!AU4*4,(IF($AA$16=3.5,'Master Sheet'!AU4*3.5,(IF($AA$16=3.25,'Master Sheet'!AU4*3.25,(IF($AA$16=3,'Master Sheet'!AU4*3,(IF($AA$16=2.75,'Master Sheet'!AU4*2.75,(IF($AA$16=2.5,'Master Sheet'!AU4*2.5,"Error")))))))))))</f>
        <v>0</v>
      </c>
      <c r="BT4" s="59">
        <f>IF($AB$16=1.25,'Master Sheet'!AV4*1.25,(IF($AB$16=1.375,'Master Sheet'!AV4*1.375,(IF($AB$16=1.5,'Master Sheet'!AV4*1.5,(IF($AB$16=1.625,'Master Sheet'!AV4*1.625,(IF($AB$16=1.75,'Master Sheet'!AV4*1.75,(IF($AB$16=2,'Master Sheet'!AV4*2,"Error")))))))))))</f>
        <v>0</v>
      </c>
      <c r="BU4" s="60">
        <f>IF($AC$16=1.05,'Master Sheet'!AW4*1.05,(IF($AC$16=0.975,'Master Sheet'!AW4*0.975,(IF($AC$16=0.95,'Master Sheet'!AW4*0.95,(IF($AC$16=0.925,'Master Sheet'!AW4*0.925,(IF($AC$16=0.9,'Master Sheet'!AW4*0.9,(IF($AC$16=0.875,'Master Sheet'!AW4*0.875,"Error")))))))))))</f>
        <v>0</v>
      </c>
      <c r="BV4" s="58">
        <f>IF($AA$17=4,'Master Sheet'!AX4*4,(IF($AA$17=3.5,'Master Sheet'!AX4*3.5,(IF($AA$17=3.25,'Master Sheet'!AX4*3.25,(IF($AA$17=3,'Master Sheet'!AX4*3,(IF($AA$17=2.75,'Master Sheet'!AX4*2.75,(IF($AA$17=2.5,'Master Sheet'!AX4*2.5,"Error")))))))))))</f>
        <v>0</v>
      </c>
      <c r="BW4" s="59">
        <f>IF($AB$17=1.25,'Master Sheet'!AY4*1.25,(IF($AB$17=1.375,'Master Sheet'!AY4*1.375,(IF($AB$17=1.5,'Master Sheet'!AY4*1.5,(IF($AB$17=1.625,'Master Sheet'!AY4*1.625,(IF($AB$17=1.75,'Master Sheet'!AY4*1.75,(IF($AB$17=2,'Master Sheet'!AY4*2,"Error")))))))))))</f>
        <v>0</v>
      </c>
      <c r="BX4" s="60">
        <f>IF($AC$17=1.05,'Master Sheet'!AZ4*1.05,(IF($AC$17=0.975,'Master Sheet'!AZ4*0.975,(IF($AC$17=0.95,'Master Sheet'!AZ4*0.95,(IF($AC$17=0.925,'Master Sheet'!AZ4*0.925,(IF($AC$17=0.9,'Master Sheet'!AZ4*0.9,(IF($AC$17=0.875,'Master Sheet'!AZ4*0.875,"Error")))))))))))</f>
        <v>0</v>
      </c>
      <c r="BY4" s="58">
        <f>IF($AA$18=4,'Master Sheet'!BA4*4,(IF($AA$18=3.5,'Master Sheet'!BA4*3.5,(IF($AA$18=3.25,'Master Sheet'!BA4*3.25,(IF($AA$18=3,'Master Sheet'!BA4*3,(IF($AA$18=2.75,'Master Sheet'!BA4*2.75,(IF($AA$18=2.5,'Master Sheet'!BA4*2.5,"Error")))))))))))</f>
        <v>0</v>
      </c>
      <c r="BZ4" s="59">
        <f>IF($AB$18=1.25,'Master Sheet'!BB4*1.25,(IF($AB$18=1.375,'Master Sheet'!BB4*1.375,(IF($AB$18=1.5,'Master Sheet'!BB4*1.5,(IF($AB$18=1.625,'Master Sheet'!BB4*1.625,(IF($AB$18=1.75,'Master Sheet'!BB4*1.75,(IF($AB$18=2,'Master Sheet'!BB4*2,"Error")))))))))))</f>
        <v>0</v>
      </c>
      <c r="CA4" s="60">
        <f>IF($AC$18=1.05,'Master Sheet'!BC4*1.05,(IF($AC$18=0.975,'Master Sheet'!BC4*0.975,(IF($AC$18=0.95,'Master Sheet'!BC4*0.95,(IF($AC$18=0.925,'Master Sheet'!BC4*0.925,(IF($AC$18=0.9,'Master Sheet'!BC4*0.9,(IF($AC$18=0.875,'Master Sheet'!BC4*0.875,"Error")))))))))))</f>
        <v>0</v>
      </c>
      <c r="CB4" s="58">
        <f>IF($AA$19=4,'Master Sheet'!BD4*4,(IF($AA$19=3.5,'Master Sheet'!BD4*3.5,(IF($AA$19=3.25,'Master Sheet'!BD4*3.25,(IF($AA$19=3,'Master Sheet'!BD4*3,(IF($AA$19=2.75,'Master Sheet'!BD4*2.75,(IF($AA$19=2.5,'Master Sheet'!BD4*2.5,"Error")))))))))))</f>
        <v>0</v>
      </c>
      <c r="CC4" s="59">
        <f>IF($AB$19=1.25,'Master Sheet'!BE4*1.25,(IF($AB$19=1.375,'Master Sheet'!BE4*1.375,(IF($AB$19=1.5,'Master Sheet'!BE4*1.5,(IF($AB$19=1.625,'Master Sheet'!BE4*1.625,(IF($AB$19=1.75,'Master Sheet'!BE4*1.75,(IF($AB$19=2,'Master Sheet'!BE4*2,"Error")))))))))))</f>
        <v>0</v>
      </c>
      <c r="CD4" s="60">
        <f>IF($AC$19=1.05,'Master Sheet'!BF4*1.05,(IF($AC$19=0.975,'Master Sheet'!BF4*0.975,(IF($AC$19=0.95,'Master Sheet'!BF4*0.95,(IF($AC$19=0.925,'Master Sheet'!BF4*0.925,(IF($AC$19=0.9,'Master Sheet'!BF4*0.9,(IF($AC$19=0.875,'Master Sheet'!BF4*0.875,"Error")))))))))))</f>
        <v>0</v>
      </c>
      <c r="CE4" s="58">
        <f>IF($AA$20=4,'Master Sheet'!BG4*4,(IF($AA$20=3.5,'Master Sheet'!BG4*3.5,(IF($AA$20=3.25,'Master Sheet'!BG4*3.25,(IF($AA$20=3,'Master Sheet'!BG4*3,(IF($AA$20=2.75,'Master Sheet'!BG4*2.75,(IF($AA$20=2.5,'Master Sheet'!BG4*2.5,"Error")))))))))))</f>
        <v>0</v>
      </c>
      <c r="CF4" s="59">
        <f>IF($AB$20=1.25,'Master Sheet'!BH4*1.25,(IF($AB$20=1.375,'Master Sheet'!BH4*1.375,(IF($AB$20=1.5,'Master Sheet'!BH4*1.5,(IF($AB$20=1.625,'Master Sheet'!BH4*1.625,(IF($AB$20=1.75,'Master Sheet'!BH4*1.75,(IF($AB$20=2,'Master Sheet'!BH4*2,"Error")))))))))))</f>
        <v>0</v>
      </c>
      <c r="CG4" s="60">
        <f>IF($AC$20=1.05,'Master Sheet'!BI4*1.05,(IF($AC$20=0.975,'Master Sheet'!BI4*0.975,(IF($AC$20=0.95,'Master Sheet'!BI4*0.95,(IF($AC$20=0.925,'Master Sheet'!BI4*0.925,(IF($AC$20=0.9,'Master Sheet'!BI4*0.9,(IF($AC$20=0.875,'Master Sheet'!BI4*0.875,"Error")))))))))))</f>
        <v>0</v>
      </c>
      <c r="CH4" s="58">
        <f>IF($AA$21=4,'Master Sheet'!BJ4*4,(IF($AA$21=3.5,'Master Sheet'!BJ4*3.5,(IF($AA$21=3.25,'Master Sheet'!BJ4*3.25,(IF($AA$21=3,'Master Sheet'!BJ4*3,(IF($AA$21=2.75,'Master Sheet'!BJ4*2.75,(IF($AA$21=2.5,'Master Sheet'!BJ4*2.5,"Error")))))))))))</f>
        <v>0</v>
      </c>
      <c r="CI4" s="59">
        <f>IF($AB$21=1.25,'Master Sheet'!BK4*1.25,(IF($AB$21=1.375,'Master Sheet'!BK4*1.375,(IF($AB$21=1.5,'Master Sheet'!BK4*1.5,(IF($AB$21=1.625,'Master Sheet'!BK4*1.625,(IF($AB$21=1.75,'Master Sheet'!BK4*1.75,(IF($AB$21=2,'Master Sheet'!BK4*2,"Error")))))))))))</f>
        <v>0</v>
      </c>
      <c r="CJ4" s="60">
        <f>IF($AC$21=1.05,'Master Sheet'!BL4*1.05,(IF($AC$21=0.975,'Master Sheet'!BL4*0.975,(IF($AC$21=0.95,'Master Sheet'!BL4*0.95,(IF($AC$21=0.925,'Master Sheet'!BL4*0.925,(IF($AC$21=0.9,'Master Sheet'!BL4*0.9,(IF($AC$21=0.875,'Master Sheet'!BL4*0.875,"Error")))))))))))</f>
        <v>0</v>
      </c>
      <c r="CK4" s="58">
        <f>IF($AA$22=4,'Master Sheet'!BM4*4,(IF($AA$22=3.5,'Master Sheet'!BM4*3.5,(IF($AA$22=3.25,'Master Sheet'!BM4*3.25,(IF($AA$22=3,'Master Sheet'!BM4*3,(IF($AA$22=2.75,'Master Sheet'!BM4*2.75,(IF($AA$22=2.5,'Master Sheet'!BM4*2.5,"Error")))))))))))</f>
        <v>0</v>
      </c>
      <c r="CL4" s="59">
        <f>IF($AB$22=1.25,'Master Sheet'!BN4*1.25,(IF($AB$22=1.375,'Master Sheet'!BN4*1.375,(IF($AB$22=1.5,'Master Sheet'!BN4*1.5,(IF($AB$22=1.625,'Master Sheet'!BN4*1.625,(IF($AB$22=1.75,'Master Sheet'!BN4*1.75,(IF($AB$22=2,'Master Sheet'!BN4*2,"Error")))))))))))</f>
        <v>0</v>
      </c>
      <c r="CM4" s="60">
        <f>IF($AC$22=1.05,'Master Sheet'!BO4*1.05,(IF($AC$22=0.975,'Master Sheet'!BO4*0.975,(IF($AC$22=0.95,'Master Sheet'!BO4*0.95,(IF($AC$22=0.925,'Master Sheet'!BO4*0.925,(IF($AC$22=0.9,'Master Sheet'!BO4*0.9,(IF($AC$22=0.875,'Master Sheet'!BO4*0.875,"Error")))))))))))</f>
        <v>0</v>
      </c>
      <c r="CN4" s="58">
        <f>IF($AA$23=4,'Master Sheet'!BP4*4,(IF($AA$23=3.5,'Master Sheet'!BP4*3.5,(IF($AA$23=3.25,'Master Sheet'!BP4*3.25,(IF($AA$23=3,'Master Sheet'!BP4*3,(IF($AA$23=2.75,'Master Sheet'!BP4*2.75,(IF($AA$23=2.5,'Master Sheet'!BP4*2.5,"Error")))))))))))</f>
        <v>0</v>
      </c>
      <c r="CO4" s="59">
        <f>IF($AB$23=1.25,'Master Sheet'!BQ4*1.25,(IF($AB$23=1.375,'Master Sheet'!BQ4*1.375,(IF($AB$23=1.5,'Master Sheet'!BQ4*1.5,(IF($AB$23=1.625,'Master Sheet'!BQ4*1.625,(IF($AB$23=1.75,'Master Sheet'!BQ4*1.75,(IF($AB$23=2,'Master Sheet'!BQ4*2,"Error")))))))))))</f>
        <v>0</v>
      </c>
      <c r="CP4" s="60">
        <f>IF($AC$23=1.05,'Master Sheet'!BR4*1.05,(IF($AC$23=0.975,'Master Sheet'!BR4*0.975,(IF($AC$23=0.95,'Master Sheet'!BR4*0.95,(IF($AC$23=0.925,'Master Sheet'!BR4*0.925,(IF($AC$23=0.9,'Master Sheet'!BR4*0.9,(IF($AC$23=0.875,'Master Sheet'!BR4*0.875,"Error")))))))))))</f>
        <v>0</v>
      </c>
      <c r="CQ4" s="58">
        <f>IF($AA$24=4,'Master Sheet'!BS4*4,(IF($AA$24=3.5,'Master Sheet'!BS4*3.5,(IF($AA$24=3.25,'Master Sheet'!BS4*3.25,(IF($AA$24=3,'Master Sheet'!BS4*3,(IF($AA$24=2.75,'Master Sheet'!BS4*2.75,(IF($AA$24=2.5,'Master Sheet'!BS4*2.5,"Error")))))))))))</f>
        <v>0</v>
      </c>
      <c r="CR4" s="59">
        <f>IF($AB$24=1.25,'Master Sheet'!BT4*1.25,(IF($AB$24=1.375,'Master Sheet'!BT4*1.375,(IF($AB$24=1.5,'Master Sheet'!BT4*1.5,(IF($AB$24=1.625,'Master Sheet'!BT4*1.625,(IF($AB$24=1.75,'Master Sheet'!BT4*1.75,(IF($AB$24=2,'Master Sheet'!BT4*2,"Error")))))))))))</f>
        <v>0</v>
      </c>
      <c r="CS4" s="60">
        <f>IF($AC$24=1.05,'Master Sheet'!BU4*1.05,(IF($AC$24=0.975,'Master Sheet'!BU4*0.975,(IF($AC$24=0.95,'Master Sheet'!BU4*0.95,(IF($AC$24=0.925,'Master Sheet'!BU4*0.925,(IF($AC$24=0.9,'Master Sheet'!BU4*0.9,(IF($AC$24=0.875,'Master Sheet'!BU4*0.875,"Error")))))))))))</f>
        <v>0</v>
      </c>
      <c r="CT4" s="58">
        <f>IF($AA$25=4,'Master Sheet'!BV4*4,(IF($AA$25=3.5,'Master Sheet'!BV4*3.5,(IF($AA$25=3.25,'Master Sheet'!BV4*3.25,(IF($AA$25=3,'Master Sheet'!BV4*3,(IF($AA$25=2.75,'Master Sheet'!BV4*2.75,(IF($AA$25=2.5,'Master Sheet'!BV4*2.5,"Error")))))))))))</f>
        <v>0</v>
      </c>
      <c r="CU4" s="59">
        <f>IF($AB$25=1.25,'Master Sheet'!BW4*1.25,(IF($AB$25=1.375,'Master Sheet'!BW4*1.375,(IF($AB$25=1.5,'Master Sheet'!BW4*1.5,(IF($AB$25=1.625,'Master Sheet'!BW4*1.625,(IF($AB$25=1.75,'Master Sheet'!BW4*1.75,(IF($AB$25=2,'Master Sheet'!BW4*2,"Error")))))))))))</f>
        <v>0</v>
      </c>
      <c r="CV4" s="60">
        <f>IF($AC$25=1.05,'Master Sheet'!BX4*1.05,(IF($AC$25=0.975,'Master Sheet'!BX4*0.975,(IF($AC$25=0.95,'Master Sheet'!BX4*0.95,(IF($AC$25=0.925,'Master Sheet'!BX4*0.925,(IF($AC$25=0.9,'Master Sheet'!BX4*0.9,(IF($AC$25=0.875,'Master Sheet'!BX4*0.875,"Error")))))))))))</f>
        <v>0</v>
      </c>
      <c r="CW4" s="58">
        <f>IF($AA$26=4,'Master Sheet'!BY4*4,(IF($AA$26=3.5,'Master Sheet'!BY4*3.5,(IF($AA$26=3.25,'Master Sheet'!BY4*3.25,(IF($AA$26=3,'Master Sheet'!BY4*3,(IF($AA$26=2.75,'Master Sheet'!BY4*2.75,(IF($AA$26=2.5,'Master Sheet'!BY4*2.5,"Error")))))))))))</f>
        <v>0</v>
      </c>
      <c r="CX4" s="59">
        <f>IF($AB$26=1.25,'Master Sheet'!BZ4*1.25,(IF($AB$26=1.375,'Master Sheet'!BZ4*1.375,(IF($AB$26=1.5,'Master Sheet'!BZ4*1.5,(IF($AB$26=1.625,'Master Sheet'!BZ4*1.625,(IF($AB$26=1.75,'Master Sheet'!BZ4*1.75,(IF($AB$26=2,'Master Sheet'!BZ4*2,"Error")))))))))))</f>
        <v>0</v>
      </c>
      <c r="CY4" s="60">
        <f>IF($AC$26=1.05,'Master Sheet'!CA4*1.05,(IF($AC$26=0.975,'Master Sheet'!CA4*0.975,(IF($AC$26=0.95,'Master Sheet'!CA4*0.95,(IF($AC$26=0.925,'Master Sheet'!CA4*0.925,(IF($AC$26=0.9,'Master Sheet'!CA4*0.9,(IF($AC$26=0.875,'Master Sheet'!CA4*0.875,"Error")))))))))))</f>
        <v>0</v>
      </c>
      <c r="CZ4" s="58">
        <f>IF($AA$27=4,'Master Sheet'!CB4*4,(IF($AA$27=3.5,'Master Sheet'!CB4*3.5,(IF($AA$27=3.25,'Master Sheet'!CB4*3.25,(IF($AA$27=3,'Master Sheet'!CB4*3,(IF($AA$27=2.75,'Master Sheet'!CB4*2.75,(IF($AA$27=2.5,'Master Sheet'!CB4*2.5,"Error")))))))))))</f>
        <v>0</v>
      </c>
      <c r="DA4" s="59">
        <f>IF($AB$27=1.25,'Master Sheet'!CC4*1.25,(IF($AB$27=1.375,'Master Sheet'!CC4*1.375,(IF($AB$27=1.5,'Master Sheet'!CC4*1.5,(IF($AB$27=1.625,'Master Sheet'!CC4*1.625,(IF($AB$27=1.75,'Master Sheet'!CC4*1.75,(IF($AB$27=2,'Master Sheet'!CC4*2,"Error")))))))))))</f>
        <v>0</v>
      </c>
      <c r="DB4" s="60">
        <f>IF($AC$27=1.05,'Master Sheet'!CD4*1.05,(IF($AC$27=0.975,'Master Sheet'!CD4*0.975,(IF($AC$27=0.95,'Master Sheet'!CD4*0.95,(IF($AC$27=0.925,'Master Sheet'!CD4*0.925,(IF($AC$27=0.9,'Master Sheet'!CD4*0.9,(IF($AC$27=0.875,'Master Sheet'!CD4*0.875,"Error")))))))))))</f>
        <v>0</v>
      </c>
      <c r="DC4">
        <f t="shared" ref="DC4:DE27" si="10">SUM(AF4+AI4+AL4+AO4+AR4+AU4+AX4+BA4+BD4+BG4+BJ4+BM4+BP4+BS4+BV4+BY4+CB4+CE4+CH4+CK4+CN4+CQ4+CT4+CW4+CZ4)</f>
        <v>8</v>
      </c>
      <c r="DD4">
        <f t="shared" si="0"/>
        <v>4.125</v>
      </c>
      <c r="DE4">
        <f t="shared" si="0"/>
        <v>0</v>
      </c>
      <c r="DF4" s="2" t="s">
        <v>20</v>
      </c>
      <c r="DG4">
        <f>(IF('Master Sheet'!E4=0,"NGP",(((DC4+DE4)-DD4)/'Master Sheet'!E4)))</f>
        <v>0.64583333333333337</v>
      </c>
      <c r="DI4">
        <f>(IF('Master Sheet'!E4=0,"NGP",(((DC4+DE4))/'Master Sheet'!E4)))</f>
        <v>1.3333333333333333</v>
      </c>
      <c r="DJ4" s="2" t="s">
        <v>20</v>
      </c>
      <c r="DK4">
        <f>((IF('Master Sheet'!E4=0,$DM$4,((((DC4+DE4)-DD4)/'Master Sheet'!E4)+$DM$8))))</f>
        <v>2.1770833333333335</v>
      </c>
      <c r="DM4">
        <f>MIN(DG3:DG27)</f>
        <v>-1.53125</v>
      </c>
      <c r="DN4" t="str">
        <f>IF(DM4=DG3,DF3,IF(DM4=DG4,DF4,IF(DM4=DG5,DF5,IF(DM4=DG6,DF6,IF(DM4=DG7,DF7,IF(DM4=DG8,DF8,IF(DM4=DG9,DF9,IF(DM4=DG10,DF10,IF(DM4=DG11,DF11,IF(DM4=DG12,DF12,IF(DM4=DG13,DF13,IF(DM4=DG14,DF14,IF(DM4=DG15,DF15,IF(DM4=DG16,DF16,IF(DM4=DG17,DF17,IF(DM4=DG18,DF18,IF(DM4=DG19,DF19,IF(DM4=DG20,DF20,IF(DM4=DG21,DF21,IF(DM4=DG22,DF22,IF(DM4=DG23,DF23,IF(DM4=DG24,DF24,IF(DM4=DG25,DF25,IF(DM4=DG26,DF26,IF(DM4=DG27,DF27,"Error")))))))))))))))))))))))))</f>
        <v>VCU</v>
      </c>
    </row>
    <row r="5" spans="1:118">
      <c r="A5" s="3" t="s">
        <v>9</v>
      </c>
      <c r="B5" t="str">
        <f>IF('Master Sheet'!F5=1,"Yes","No")</f>
        <v>No</v>
      </c>
      <c r="C5" t="str">
        <f t="shared" si="1"/>
        <v>N/A</v>
      </c>
      <c r="D5" s="57"/>
      <c r="E5" s="3" t="s">
        <v>9</v>
      </c>
      <c r="F5" t="str">
        <f>IF('Master Sheet'!F5=0.75,"Yes",IF(AND('Master Sheet'!F5&gt;0.75,'Master Sheet'!F5&lt;1),"Yes","No"))</f>
        <v>No</v>
      </c>
      <c r="G5" t="str">
        <f t="shared" si="2"/>
        <v>N/A</v>
      </c>
      <c r="H5" s="57"/>
      <c r="I5" s="3" t="s">
        <v>9</v>
      </c>
      <c r="J5" t="str">
        <f>IF('Master Sheet'!F5=0.5,"Yes",IF(AND('Master Sheet'!F5&gt;0.5,'Master Sheet'!F5&lt;0.75),"Yes","No"))</f>
        <v>No</v>
      </c>
      <c r="K5" t="str">
        <f t="shared" si="3"/>
        <v>N/A</v>
      </c>
      <c r="L5" s="57"/>
      <c r="M5" s="3" t="s">
        <v>9</v>
      </c>
      <c r="N5" t="str">
        <f>IF('Master Sheet'!F5=0.25,"Yes",IF(AND('Master Sheet'!F5&gt;0.25,'Master Sheet'!F5&lt;0.5),"Yes","No"))</f>
        <v>No</v>
      </c>
      <c r="O5" t="str">
        <f t="shared" si="4"/>
        <v>N/A</v>
      </c>
      <c r="P5" s="57"/>
      <c r="Q5" s="3" t="s">
        <v>9</v>
      </c>
      <c r="R5" t="str">
        <f>IF('Master Sheet'!F5=0.001,"Yes",IF(AND('Master Sheet'!F5&gt;0,'Master Sheet'!F5&lt;0.25),"Yes","No"))</f>
        <v>Yes</v>
      </c>
      <c r="S5">
        <f t="shared" si="5"/>
        <v>2.75</v>
      </c>
      <c r="T5" s="57"/>
      <c r="U5" s="3" t="s">
        <v>9</v>
      </c>
      <c r="V5" t="str">
        <f>IF('Master Sheet'!F5=0,"Yes","No")</f>
        <v>No</v>
      </c>
      <c r="W5" t="str">
        <f t="shared" si="6"/>
        <v>N/A</v>
      </c>
      <c r="X5" s="57"/>
      <c r="Z5" s="3" t="s">
        <v>9</v>
      </c>
      <c r="AA5">
        <f t="shared" si="7"/>
        <v>2.75</v>
      </c>
      <c r="AB5">
        <f t="shared" si="8"/>
        <v>1.75</v>
      </c>
      <c r="AC5">
        <f t="shared" si="9"/>
        <v>0.9</v>
      </c>
      <c r="AE5" s="3" t="s">
        <v>9</v>
      </c>
      <c r="AF5" s="58">
        <f>IF($AA$3=4,'Master Sheet'!H5*4,(IF($AA$3=3.5,'Master Sheet'!H5*3.5,(IF($AA$3=3.25,'Master Sheet'!H5*3.25,(IF($AA$3=3,'Master Sheet'!H5*3,(IF($AA$3=2.75,'Master Sheet'!H5*2.75,(IF($AA$3=2.5,'Master Sheet'!H5*2.5,"Error")))))))))))</f>
        <v>0</v>
      </c>
      <c r="AG5" s="59">
        <f>IF($AB$3=1.25,'Master Sheet'!I5*1.25,(IF($AB$3=1.375,'Master Sheet'!I5*1.375,(IF($AB$3=1.5,'Master Sheet'!I5*1.5,(IF($AB$3=1.625,'Master Sheet'!I5*1.625,(IF($AB$3=1.75,'Master Sheet'!I5*1.75,(IF($AB$3=2,'Master Sheet'!I5*2,"Error")))))))))))</f>
        <v>1.75</v>
      </c>
      <c r="AH5" s="60">
        <f>IF($AC$3=1.05,'Master Sheet'!J5*1.05,(IF($AC$3=0.975,'Master Sheet'!J5*0.975,(IF($AC$3=0.95,'Master Sheet'!J5*0.95,(IF($AC$3=0.925,'Master Sheet'!J5*0.925,(IF($AC$3=0.9,'Master Sheet'!J5*0.9,(IF($AC$3=0.875,'Master Sheet'!J5*0.875,"Error")))))))))))</f>
        <v>0</v>
      </c>
      <c r="AI5" s="58">
        <f>IF($AA$4=4,'Master Sheet'!K5*4,(IF($AA$4=3.5,'Master Sheet'!K5*3.5,(IF($AA$4=3.25,'Master Sheet'!K5*3.25,(IF($AA$4=3,'Master Sheet'!K5*3,(IF($AA$4=2.75,'Master Sheet'!K5*2.75,(IF($AA$4=2.5,'Master Sheet'!K5*2.5,"Error")))))))))))</f>
        <v>0</v>
      </c>
      <c r="AJ5" s="59">
        <f>IF($AB$4=1.25,'Master Sheet'!L5*1.25,(IF($AB$4=1.375,'Master Sheet'!L5*1.375,(IF($AB$4=1.5,'Master Sheet'!L5*1.5,(IF($AB$4=1.625,'Master Sheet'!L5*1.625,(IF($AB$4=1.75,'Master Sheet'!L5*1.75,(IF($AB$4=2,'Master Sheet'!L5*2,"Error")))))))))))</f>
        <v>0</v>
      </c>
      <c r="AK5" s="60">
        <f>IF($AC$4=1.05,'Master Sheet'!M5*1.05,(IF($AC$4=0.975,'Master Sheet'!M5*0.975,(IF($AC$4=0.95,'Master Sheet'!M5*0.95,(IF($AC$4=0.925,'Master Sheet'!M5*0.925,(IF($AC$4=0.9,'Master Sheet'!M5*0.9,(IF($AC$4=0.875,'Master Sheet'!M5*0.875,"Error")))))))))))</f>
        <v>0</v>
      </c>
      <c r="AL5" s="58">
        <f>IF($AA$5=4,'Master Sheet'!N5*4,(IF($AA$5=3.5,'Master Sheet'!N5*3.5,(IF($AA$5=3.25,'Master Sheet'!N5*3.25,(IF($AA$5=3,'Master Sheet'!N5*3,(IF($AA$5=2.75,'Master Sheet'!N5*2.75,(IF($AA$5=2.5,'Master Sheet'!N5*2.5,"Error")))))))))))</f>
        <v>0</v>
      </c>
      <c r="AM5" s="59">
        <f>IF($AB$5=1.25,'Master Sheet'!O5*1.25,(IF($AB$5=1.375,'Master Sheet'!O5*1.375,(IF($AB$5=1.5,'Master Sheet'!O5*1.5,(IF($AB$5=1.625,'Master Sheet'!O5*1.625,(IF($AB$5=1.75,'Master Sheet'!O5*1.75,(IF($AB$5=2,'Master Sheet'!O5*2,"Error")))))))))))</f>
        <v>0</v>
      </c>
      <c r="AN5" s="60">
        <f>IF($AC$5=1.05,'Master Sheet'!P5*1.05,(IF($AC$5=0.975,'Master Sheet'!P5*0.975,(IF($AC$5=0.95,'Master Sheet'!P5*0.95,(IF($AC$5=0.925,'Master Sheet'!P5*0.925,(IF($AC$5=0.9,'Master Sheet'!P5*0.9,(IF($AC$5=0.875,'Master Sheet'!P5*0.875,"Error")))))))))))</f>
        <v>0</v>
      </c>
      <c r="AO5" s="58">
        <f>IF($AA$6=4,'Master Sheet'!Q5*4,(IF($AA$6=3.5,'Master Sheet'!Q5*3.5,(IF($AA$6=3.25,'Master Sheet'!Q5*3.25,(IF($AA$6=3,'Master Sheet'!Q5*3,(IF($AA$6=2.75,'Master Sheet'!Q5*2.75,(IF($AA$6=2.5,'Master Sheet'!Q5*2.5,"Error")))))))))))</f>
        <v>0</v>
      </c>
      <c r="AP5" s="59">
        <f>IF($AB$6=1.25,'Master Sheet'!R5*1.25,(IF($AB$6=1.375,'Master Sheet'!R5*1.375,(IF($AB$6=1.5,'Master Sheet'!R5*1.5,(IF($AB$6=1.625,'Master Sheet'!R5*1.625,(IF($AB$6=1.75,'Master Sheet'!R5*1.75,(IF($AB$6=2,'Master Sheet'!R5*2,"Error")))))))))))</f>
        <v>0</v>
      </c>
      <c r="AQ5" s="60">
        <f>IF($AC$6=1.05,'Master Sheet'!S5*1.05,(IF($AC$6=0.975,'Master Sheet'!S5*0.975,(IF($AC$6=0.95,'Master Sheet'!S5*0.95,(IF($AC$6=0.925,'Master Sheet'!S5*0.925,(IF($AC$6=0.9,'Master Sheet'!S5*0.9,(IF($AC$6=0.875,'Master Sheet'!S5*0.875,"Error")))))))))))</f>
        <v>0</v>
      </c>
      <c r="AR5" s="58">
        <f>IF($AA$7=4,'Master Sheet'!T5*4,(IF($AA$7=3.5,'Master Sheet'!T5*3.5,(IF($AA$7=3.25,'Master Sheet'!T5*3.25,(IF($AA$7=3,'Master Sheet'!T5*3,(IF($AA$7=2.75,'Master Sheet'!T5*2.75,(IF($AA$7=2.5,'Master Sheet'!T5*2.5,"Error")))))))))))</f>
        <v>0</v>
      </c>
      <c r="AS5" s="59">
        <f>IF($AB$7=1.25,'Master Sheet'!U5*1.25,(IF($AB$7=1.375,'Master Sheet'!U5*1.375,(IF($AB$7=1.5,'Master Sheet'!U5*1.5,(IF($AB$7=1.625,'Master Sheet'!U5*1.625,(IF($AB$7=1.75,'Master Sheet'!U5*1.75,(IF($AB$7=2,'Master Sheet'!U5*2,"Error")))))))))))</f>
        <v>0</v>
      </c>
      <c r="AT5" s="60">
        <f>IF($AC$7=1.05,'Master Sheet'!V5*1.05,(IF($AC$7=0.975,'Master Sheet'!V5*0.975,(IF($AC$7=0.95,'Master Sheet'!V5*0.95,(IF($AC$7=0.925,'Master Sheet'!V5*0.925,(IF($AC$7=0.9,'Master Sheet'!V5*0.9,(IF($AC$7=0.875,'Master Sheet'!V5*0.875,"Error")))))))))))</f>
        <v>0</v>
      </c>
      <c r="AU5" s="58">
        <f>IF($AA$8=4,'Master Sheet'!W5*4,(IF($AA$8=3.5,'Master Sheet'!W5*3.5,(IF($AA$8=3.25,'Master Sheet'!W5*3.25,(IF($AA$8=3,'Master Sheet'!W5*3,(IF($AA$8=2.75,'Master Sheet'!W5*2.75,(IF($AA$8=2.5,'Master Sheet'!W5*2.5,"Error")))))))))))</f>
        <v>0</v>
      </c>
      <c r="AV5" s="59">
        <f>IF($AB$8=1.25,'Master Sheet'!X5*1.25,(IF($AB$8=1.375,'Master Sheet'!X5*1.375,(IF($AB$8=1.5,'Master Sheet'!X5*1.5,(IF($AB$8=1.625,'Master Sheet'!X5*1.625,(IF($AB$8=1.75,'Master Sheet'!X5*1.75,(IF($AB$8=2,'Master Sheet'!X5*2,"Error")))))))))))</f>
        <v>0</v>
      </c>
      <c r="AW5" s="60">
        <f>IF($AC$8=1.05,'Master Sheet'!Y5*1.05,(IF($AC$8=0.975,'Master Sheet'!Y5*0.975,(IF($AC$8=0.95,'Master Sheet'!Y5*0.95,(IF($AC$8=0.925,'Master Sheet'!Y5*0.925,(IF($AC$8=0.9,'Master Sheet'!Y5*0.9,(IF($AC$8=0.875,'Master Sheet'!Y5*0.875,"Error")))))))))))</f>
        <v>0</v>
      </c>
      <c r="AX5" s="58">
        <f>IF($AA$9=4,'Master Sheet'!Z5*4,(IF($AA$9=3.5,'Master Sheet'!Z5*3.5,(IF($AA$9=3.25,'Master Sheet'!Z5*3.25,(IF($AA$9=3,'Master Sheet'!Z5*3,(IF($AA$9=2.75,'Master Sheet'!Z5*2.75,(IF($AA$9=2.5,'Master Sheet'!Z5*2.5,"Error")))))))))))</f>
        <v>0</v>
      </c>
      <c r="AY5" s="59">
        <f>IF($AB$9=1.25,'Master Sheet'!AA5*1.25,(IF($AB$9=1.375,'Master Sheet'!AA5*1.375,(IF($AB$9=1.5,'Master Sheet'!AA5*1.5,(IF($AB$9=1.625,'Master Sheet'!AA5*1.625,(IF($AB$9=1.75,'Master Sheet'!AA5*1.75,(IF($AB$9=2,'Master Sheet'!AA5*2,"Error")))))))))))</f>
        <v>1.375</v>
      </c>
      <c r="AZ5" s="60">
        <f>IF($AC$9=1.05,'Master Sheet'!AB5*1.05,(IF($AC$9=0.975,'Master Sheet'!AB5*0.975,(IF($AC$9=0.95,'Master Sheet'!AB5*0.95,(IF($AC$9=0.925,'Master Sheet'!AB5*0.925,(IF($AC$9=0.9,'Master Sheet'!AB5*0.9,(IF($AC$9=0.875,'Master Sheet'!AB5*0.875,"Error")))))))))))</f>
        <v>0</v>
      </c>
      <c r="BA5" s="58">
        <f>IF($AA$10=4,'Master Sheet'!AC5*4,(IF($AA$10=3.5,'Master Sheet'!AC5*3.5,(IF($AA$10=3.25,'Master Sheet'!AC5*3.25,(IF($AA$10=3,'Master Sheet'!AC5*3,(IF($AA$10=2.75,'Master Sheet'!AC5*2.75,(IF($AA$10=2.5,'Master Sheet'!AC5*2.5,"Error")))))))))))</f>
        <v>0</v>
      </c>
      <c r="BB5" s="59">
        <f>IF($AB$10=1.25,'Master Sheet'!AD5*1.25,(IF($AB$10=1.375,'Master Sheet'!AD5*1.375,(IF($AB$10=1.5,'Master Sheet'!AD5*1.5,(IF($AB$10=1.625,'Master Sheet'!AD5*1.625,(IF($AB$10=1.75,'Master Sheet'!AD5*1.75,(IF($AB$10=2,'Master Sheet'!AD5*2,"Error")))))))))))</f>
        <v>0</v>
      </c>
      <c r="BC5" s="60">
        <f>IF($AC$10=1.05,'Master Sheet'!AE5*1.05,(IF($AC$10=0.975,'Master Sheet'!AE5*0.975,(IF($AC$10=0.95,'Master Sheet'!AE5*0.95,(IF($AC$10=0.925,'Master Sheet'!AE5*0.925,(IF($AC$10=0.9,'Master Sheet'!AE5*0.9,(IF($AC$10=0.875,'Master Sheet'!AE5*0.875,"Error")))))))))))</f>
        <v>0</v>
      </c>
      <c r="BD5" s="58">
        <f>IF($AA$11=4,'Master Sheet'!AF5*4,(IF($AA$11=3.5,'Master Sheet'!AF5*3.5,(IF($AA$11=3.25,'Master Sheet'!AF5*3.25,(IF($AA$11=3,'Master Sheet'!AF5*3,(IF($AA$11=2.75,'Master Sheet'!AF5*2.75,(IF($AA$11=2.5,'Master Sheet'!AF5*2.5,"Error")))))))))))</f>
        <v>3.25</v>
      </c>
      <c r="BE5" s="59">
        <f>IF($AB$11=1.25,'Master Sheet'!AG5*1.25,(IF($AB$11=1.375,'Master Sheet'!AG5*1.375,(IF($AB$11=1.5,'Master Sheet'!AG5*1.5,(IF($AB$11=1.625,'Master Sheet'!AG5*1.625,(IF($AB$11=1.75,'Master Sheet'!AG5*1.75,(IF($AB$11=2,'Master Sheet'!AG5*2,"Error")))))))))))</f>
        <v>1.5</v>
      </c>
      <c r="BF5" s="60">
        <f>IF($AC$11=1.05,'Master Sheet'!AH5*1.05,(IF($AC$11=0.975,'Master Sheet'!AH5*0.975,(IF($AC$11=0.95,'Master Sheet'!AH5*0.95,(IF($AC$11=0.925,'Master Sheet'!AH5*0.925,(IF($AC$11=0.9,'Master Sheet'!AH5*0.9,(IF($AC$11=0.875,'Master Sheet'!AH5*0.875,"Error")))))))))))</f>
        <v>0</v>
      </c>
      <c r="BG5" s="58">
        <f>IF($AA$12=4,'Master Sheet'!AI5*4,(IF($AA$12=3.5,'Master Sheet'!AI5*3.5,(IF($AA$12=3.25,'Master Sheet'!AI5*3.25,(IF($AA$12=3,'Master Sheet'!AI5*3,(IF($AA$12=2.75,'Master Sheet'!AI5*2.75,(IF($AA$12=2.5,'Master Sheet'!AI5*2.5,"Error")))))))))))</f>
        <v>0</v>
      </c>
      <c r="BH5" s="59">
        <f>IF($AB$12=1.25,'Master Sheet'!AJ5*1.25,(IF($AB$12=1.375,'Master Sheet'!AJ5*1.375,(IF($AB$12=1.5,'Master Sheet'!AJ5*1.5,(IF($AB$12=1.625,'Master Sheet'!AJ5*1.625,(IF($AB$12=1.75,'Master Sheet'!AJ5*1.75,(IF($AB$12=2,'Master Sheet'!AJ5*2,"Error")))))))))))</f>
        <v>0</v>
      </c>
      <c r="BI5" s="60">
        <f>IF($AC$12=1.05,'Master Sheet'!AK5*1.05,(IF($AC$12=0.975,'Master Sheet'!AK5*0.975,(IF($AC$12=0.95,'Master Sheet'!AK5*0.95,(IF($AC$12=0.925,'Master Sheet'!AK5*0.925,(IF($AC$12=0.9,'Master Sheet'!AK5*0.9,(IF($AC$12=0.875,'Master Sheet'!AK5*0.875,"Error")))))))))))</f>
        <v>0</v>
      </c>
      <c r="BJ5" s="58">
        <f>IF($AA$13=4,'Master Sheet'!AL5*4,(IF($AA$13=3.5,'Master Sheet'!AL5*3.5,(IF($AA$13=3.25,'Master Sheet'!AL5*3.25,(IF($AA$13=3,'Master Sheet'!AL5*3,(IF($AA$13=2.75,'Master Sheet'!AL5*2.75,(IF($AA$13=2.5,'Master Sheet'!AL5*2.5,"Error")))))))))))</f>
        <v>0</v>
      </c>
      <c r="BK5" s="59">
        <f>IF($AB$13=1.25,'Master Sheet'!AM5*1.25,(IF($AB$13=1.375,'Master Sheet'!AM5*1.375,(IF($AB$13=1.5,'Master Sheet'!AM5*1.5,(IF($AB$13=1.625,'Master Sheet'!AM5*1.625,(IF($AB$13=1.75,'Master Sheet'!AM5*1.75,(IF($AB$13=2,'Master Sheet'!AM5*2,"Error")))))))))))</f>
        <v>1.375</v>
      </c>
      <c r="BL5" s="60">
        <f>IF($AC$13=1.05,'Master Sheet'!AN5*1.05,(IF($AC$13=0.975,'Master Sheet'!AN5*0.975,(IF($AC$13=0.95,'Master Sheet'!AN5*0.95,(IF($AC$13=0.925,'Master Sheet'!AN5*0.925,(IF($AC$13=0.9,'Master Sheet'!AN5*0.9,(IF($AC$13=0.875,'Master Sheet'!AN5*0.875,"Error")))))))))))</f>
        <v>0</v>
      </c>
      <c r="BM5" s="58">
        <f>IF($AA$14=4,'Master Sheet'!AO5*4,(IF($AA$14=3.5,'Master Sheet'!AO5*3.5,(IF($AA$14=3.25,'Master Sheet'!AO5*3.25,(IF($AA$14=3,'Master Sheet'!AO5*3,(IF($AA$14=2.75,'Master Sheet'!AO5*2.75,(IF($AA$14=2.5,'Master Sheet'!AO5*2.5,"Error")))))))))))</f>
        <v>0</v>
      </c>
      <c r="BN5" s="59">
        <f>IF($AB$14=1.25,'Master Sheet'!AP5*1.25,(IF($AB$14=1.375,'Master Sheet'!AP5*1.375,(IF($AB$14=1.5,'Master Sheet'!AP5*1.5,(IF($AB$14=1.625,'Master Sheet'!AP5*1.625,(IF($AB$14=1.75,'Master Sheet'!AP5*1.75,(IF($AB$14=2,'Master Sheet'!AP5*2,"Error")))))))))))</f>
        <v>0</v>
      </c>
      <c r="BO5" s="60">
        <f>IF($AC$14=1.05,'Master Sheet'!AQ5*1.05,(IF($AC$14=0.975,'Master Sheet'!AQ5*0.975,(IF($AC$14=0.95,'Master Sheet'!AQ5*0.95,(IF($AC$14=0.925,'Master Sheet'!AQ5*0.925,(IF($AC$14=0.9,'Master Sheet'!AQ5*0.9,(IF($AC$14=0.875,'Master Sheet'!AQ5*0.875,"Error")))))))))))</f>
        <v>0</v>
      </c>
      <c r="BP5" s="58">
        <f>IF($AA$15=4,'Master Sheet'!AR5*4,(IF($AA$15=3.5,'Master Sheet'!AR5*3.5,(IF($AA$15=3.25,'Master Sheet'!AR5*3.25,(IF($AA$15=3,'Master Sheet'!AR5*3,(IF($AA$15=2.75,'Master Sheet'!AR5*2.75,(IF($AA$15=2.5,'Master Sheet'!AR5*2.5,"Error")))))))))))</f>
        <v>0</v>
      </c>
      <c r="BQ5" s="59">
        <f>IF($AB$15=1.25,'Master Sheet'!AS5*1.25,(IF($AB$15=1.375,'Master Sheet'!AS5*1.375,(IF($AB$15=1.5,'Master Sheet'!AS5*1.5,(IF($AB$15=1.625,'Master Sheet'!AS5*1.625,(IF($AB$15=1.75,'Master Sheet'!AS5*1.75,(IF($AB$15=2,'Master Sheet'!AS5*2,"Error")))))))))))</f>
        <v>0</v>
      </c>
      <c r="BR5" s="60">
        <f>IF($AC$15=1.05,'Master Sheet'!AT5*1.05,(IF($AC$15=0.975,'Master Sheet'!AT5*0.975,(IF($AC$15=0.95,'Master Sheet'!AT5*0.95,(IF($AC$15=0.925,'Master Sheet'!AT5*0.925,(IF($AC$15=0.9,'Master Sheet'!AT5*0.9,(IF($AC$15=0.875,'Master Sheet'!AT5*0.875,"Error")))))))))))</f>
        <v>0</v>
      </c>
      <c r="BS5" s="58">
        <f>IF($AA$16=4,'Master Sheet'!AU5*4,(IF($AA$16=3.5,'Master Sheet'!AU5*3.5,(IF($AA$16=3.25,'Master Sheet'!AU5*3.25,(IF($AA$16=3,'Master Sheet'!AU5*3,(IF($AA$16=2.75,'Master Sheet'!AU5*2.75,(IF($AA$16=2.5,'Master Sheet'!AU5*2.5,"Error")))))))))))</f>
        <v>0</v>
      </c>
      <c r="BT5" s="59">
        <f>IF($AB$16=1.25,'Master Sheet'!AV5*1.25,(IF($AB$16=1.375,'Master Sheet'!AV5*1.375,(IF($AB$16=1.5,'Master Sheet'!AV5*1.5,(IF($AB$16=1.625,'Master Sheet'!AV5*1.625,(IF($AB$16=1.75,'Master Sheet'!AV5*1.75,(IF($AB$16=2,'Master Sheet'!AV5*2,"Error")))))))))))</f>
        <v>0</v>
      </c>
      <c r="BU5" s="60">
        <f>IF($AC$16=1.05,'Master Sheet'!AW5*1.05,(IF($AC$16=0.975,'Master Sheet'!AW5*0.975,(IF($AC$16=0.95,'Master Sheet'!AW5*0.95,(IF($AC$16=0.925,'Master Sheet'!AW5*0.925,(IF($AC$16=0.9,'Master Sheet'!AW5*0.9,(IF($AC$16=0.875,'Master Sheet'!AW5*0.875,"Error")))))))))))</f>
        <v>0</v>
      </c>
      <c r="BV5" s="58">
        <f>IF($AA$17=4,'Master Sheet'!AX5*4,(IF($AA$17=3.5,'Master Sheet'!AX5*3.5,(IF($AA$17=3.25,'Master Sheet'!AX5*3.25,(IF($AA$17=3,'Master Sheet'!AX5*3,(IF($AA$17=2.75,'Master Sheet'!AX5*2.75,(IF($AA$17=2.5,'Master Sheet'!AX5*2.5,"Error")))))))))))</f>
        <v>0</v>
      </c>
      <c r="BW5" s="59">
        <f>IF($AB$17=1.25,'Master Sheet'!AY5*1.25,(IF($AB$17=1.375,'Master Sheet'!AY5*1.375,(IF($AB$17=1.5,'Master Sheet'!AY5*1.5,(IF($AB$17=1.625,'Master Sheet'!AY5*1.625,(IF($AB$17=1.75,'Master Sheet'!AY5*1.75,(IF($AB$17=2,'Master Sheet'!AY5*2,"Error")))))))))))</f>
        <v>0</v>
      </c>
      <c r="BX5" s="60">
        <f>IF($AC$17=1.05,'Master Sheet'!AZ5*1.05,(IF($AC$17=0.975,'Master Sheet'!AZ5*0.975,(IF($AC$17=0.95,'Master Sheet'!AZ5*0.95,(IF($AC$17=0.925,'Master Sheet'!AZ5*0.925,(IF($AC$17=0.9,'Master Sheet'!AZ5*0.9,(IF($AC$17=0.875,'Master Sheet'!AZ5*0.875,"Error")))))))))))</f>
        <v>0</v>
      </c>
      <c r="BY5" s="58">
        <f>IF($AA$18=4,'Master Sheet'!BA5*4,(IF($AA$18=3.5,'Master Sheet'!BA5*3.5,(IF($AA$18=3.25,'Master Sheet'!BA5*3.25,(IF($AA$18=3,'Master Sheet'!BA5*3,(IF($AA$18=2.75,'Master Sheet'!BA5*2.75,(IF($AA$18=2.5,'Master Sheet'!BA5*2.5,"Error")))))))))))</f>
        <v>0</v>
      </c>
      <c r="BZ5" s="59">
        <f>IF($AB$18=1.25,'Master Sheet'!BB5*1.25,(IF($AB$18=1.375,'Master Sheet'!BB5*1.375,(IF($AB$18=1.5,'Master Sheet'!BB5*1.5,(IF($AB$18=1.625,'Master Sheet'!BB5*1.625,(IF($AB$18=1.75,'Master Sheet'!BB5*1.75,(IF($AB$18=2,'Master Sheet'!BB5*2,"Error")))))))))))</f>
        <v>0</v>
      </c>
      <c r="CA5" s="60">
        <f>IF($AC$18=1.05,'Master Sheet'!BC5*1.05,(IF($AC$18=0.975,'Master Sheet'!BC5*0.975,(IF($AC$18=0.95,'Master Sheet'!BC5*0.95,(IF($AC$18=0.925,'Master Sheet'!BC5*0.925,(IF($AC$18=0.9,'Master Sheet'!BC5*0.9,(IF($AC$18=0.875,'Master Sheet'!BC5*0.875,"Error")))))))))))</f>
        <v>0</v>
      </c>
      <c r="CB5" s="58">
        <f>IF($AA$19=4,'Master Sheet'!BD5*4,(IF($AA$19=3.5,'Master Sheet'!BD5*3.5,(IF($AA$19=3.25,'Master Sheet'!BD5*3.25,(IF($AA$19=3,'Master Sheet'!BD5*3,(IF($AA$19=2.75,'Master Sheet'!BD5*2.75,(IF($AA$19=2.5,'Master Sheet'!BD5*2.5,"Error")))))))))))</f>
        <v>0</v>
      </c>
      <c r="CC5" s="59">
        <f>IF($AB$19=1.25,'Master Sheet'!BE5*1.25,(IF($AB$19=1.375,'Master Sheet'!BE5*1.375,(IF($AB$19=1.5,'Master Sheet'!BE5*1.5,(IF($AB$19=1.625,'Master Sheet'!BE5*1.625,(IF($AB$19=1.75,'Master Sheet'!BE5*1.75,(IF($AB$19=2,'Master Sheet'!BE5*2,"Error")))))))))))</f>
        <v>0</v>
      </c>
      <c r="CD5" s="60">
        <f>IF($AC$19=1.05,'Master Sheet'!BF5*1.05,(IF($AC$19=0.975,'Master Sheet'!BF5*0.975,(IF($AC$19=0.95,'Master Sheet'!BF5*0.95,(IF($AC$19=0.925,'Master Sheet'!BF5*0.925,(IF($AC$19=0.9,'Master Sheet'!BF5*0.9,(IF($AC$19=0.875,'Master Sheet'!BF5*0.875,"Error")))))))))))</f>
        <v>0</v>
      </c>
      <c r="CE5" s="58">
        <f>IF($AA$20=4,'Master Sheet'!BG5*4,(IF($AA$20=3.5,'Master Sheet'!BG5*3.5,(IF($AA$20=3.25,'Master Sheet'!BG5*3.25,(IF($AA$20=3,'Master Sheet'!BG5*3,(IF($AA$20=2.75,'Master Sheet'!BG5*2.75,(IF($AA$20=2.5,'Master Sheet'!BG5*2.5,"Error")))))))))))</f>
        <v>0</v>
      </c>
      <c r="CF5" s="59">
        <f>IF($AB$20=1.25,'Master Sheet'!BH5*1.25,(IF($AB$20=1.375,'Master Sheet'!BH5*1.375,(IF($AB$20=1.5,'Master Sheet'!BH5*1.5,(IF($AB$20=1.625,'Master Sheet'!BH5*1.625,(IF($AB$20=1.75,'Master Sheet'!BH5*1.75,(IF($AB$20=2,'Master Sheet'!BH5*2,"Error")))))))))))</f>
        <v>0</v>
      </c>
      <c r="CG5" s="60">
        <f>IF($AC$20=1.05,'Master Sheet'!BI5*1.05,(IF($AC$20=0.975,'Master Sheet'!BI5*0.975,(IF($AC$20=0.95,'Master Sheet'!BI5*0.95,(IF($AC$20=0.925,'Master Sheet'!BI5*0.925,(IF($AC$20=0.9,'Master Sheet'!BI5*0.9,(IF($AC$20=0.875,'Master Sheet'!BI5*0.875,"Error")))))))))))</f>
        <v>0</v>
      </c>
      <c r="CH5" s="58">
        <f>IF($AA$21=4,'Master Sheet'!BJ5*4,(IF($AA$21=3.5,'Master Sheet'!BJ5*3.5,(IF($AA$21=3.25,'Master Sheet'!BJ5*3.25,(IF($AA$21=3,'Master Sheet'!BJ5*3,(IF($AA$21=2.75,'Master Sheet'!BJ5*2.75,(IF($AA$21=2.5,'Master Sheet'!BJ5*2.5,"Error")))))))))))</f>
        <v>0</v>
      </c>
      <c r="CI5" s="59">
        <f>IF($AB$21=1.25,'Master Sheet'!BK5*1.25,(IF($AB$21=1.375,'Master Sheet'!BK5*1.375,(IF($AB$21=1.5,'Master Sheet'!BK5*1.5,(IF($AB$21=1.625,'Master Sheet'!BK5*1.625,(IF($AB$21=1.75,'Master Sheet'!BK5*1.75,(IF($AB$21=2,'Master Sheet'!BK5*2,"Error")))))))))))</f>
        <v>0</v>
      </c>
      <c r="CJ5" s="60">
        <f>IF($AC$21=1.05,'Master Sheet'!BL5*1.05,(IF($AC$21=0.975,'Master Sheet'!BL5*0.975,(IF($AC$21=0.95,'Master Sheet'!BL5*0.95,(IF($AC$21=0.925,'Master Sheet'!BL5*0.925,(IF($AC$21=0.9,'Master Sheet'!BL5*0.9,(IF($AC$21=0.875,'Master Sheet'!BL5*0.875,"Error")))))))))))</f>
        <v>0</v>
      </c>
      <c r="CK5" s="58">
        <f>IF($AA$22=4,'Master Sheet'!BM5*4,(IF($AA$22=3.5,'Master Sheet'!BM5*3.5,(IF($AA$22=3.25,'Master Sheet'!BM5*3.25,(IF($AA$22=3,'Master Sheet'!BM5*3,(IF($AA$22=2.75,'Master Sheet'!BM5*2.75,(IF($AA$22=2.5,'Master Sheet'!BM5*2.5,"Error")))))))))))</f>
        <v>0</v>
      </c>
      <c r="CL5" s="59">
        <f>IF($AB$22=1.25,'Master Sheet'!BN5*1.25,(IF($AB$22=1.375,'Master Sheet'!BN5*1.375,(IF($AB$22=1.5,'Master Sheet'!BN5*1.5,(IF($AB$22=1.625,'Master Sheet'!BN5*1.625,(IF($AB$22=1.75,'Master Sheet'!BN5*1.75,(IF($AB$22=2,'Master Sheet'!BN5*2,"Error")))))))))))</f>
        <v>0</v>
      </c>
      <c r="CM5" s="60">
        <f>IF($AC$22=1.05,'Master Sheet'!BO5*1.05,(IF($AC$22=0.975,'Master Sheet'!BO5*0.975,(IF($AC$22=0.95,'Master Sheet'!BO5*0.95,(IF($AC$22=0.925,'Master Sheet'!BO5*0.925,(IF($AC$22=0.9,'Master Sheet'!BO5*0.9,(IF($AC$22=0.875,'Master Sheet'!BO5*0.875,"Error")))))))))))</f>
        <v>0</v>
      </c>
      <c r="CN5" s="58">
        <f>IF($AA$23=4,'Master Sheet'!BP5*4,(IF($AA$23=3.5,'Master Sheet'!BP5*3.5,(IF($AA$23=3.25,'Master Sheet'!BP5*3.25,(IF($AA$23=3,'Master Sheet'!BP5*3,(IF($AA$23=2.75,'Master Sheet'!BP5*2.75,(IF($AA$23=2.5,'Master Sheet'!BP5*2.5,"Error")))))))))))</f>
        <v>0</v>
      </c>
      <c r="CO5" s="59">
        <f>IF($AB$23=1.25,'Master Sheet'!BQ5*1.25,(IF($AB$23=1.375,'Master Sheet'!BQ5*1.375,(IF($AB$23=1.5,'Master Sheet'!BQ5*1.5,(IF($AB$23=1.625,'Master Sheet'!BQ5*1.625,(IF($AB$23=1.75,'Master Sheet'!BQ5*1.75,(IF($AB$23=2,'Master Sheet'!BQ5*2,"Error")))))))))))</f>
        <v>0</v>
      </c>
      <c r="CP5" s="60">
        <f>IF($AC$23=1.05,'Master Sheet'!BR5*1.05,(IF($AC$23=0.975,'Master Sheet'!BR5*0.975,(IF($AC$23=0.95,'Master Sheet'!BR5*0.95,(IF($AC$23=0.925,'Master Sheet'!BR5*0.925,(IF($AC$23=0.9,'Master Sheet'!BR5*0.9,(IF($AC$23=0.875,'Master Sheet'!BR5*0.875,"Error")))))))))))</f>
        <v>0</v>
      </c>
      <c r="CQ5" s="58">
        <f>IF($AA$24=4,'Master Sheet'!BS5*4,(IF($AA$24=3.5,'Master Sheet'!BS5*3.5,(IF($AA$24=3.25,'Master Sheet'!BS5*3.25,(IF($AA$24=3,'Master Sheet'!BS5*3,(IF($AA$24=2.75,'Master Sheet'!BS5*2.75,(IF($AA$24=2.5,'Master Sheet'!BS5*2.5,"Error")))))))))))</f>
        <v>0</v>
      </c>
      <c r="CR5" s="59">
        <f>IF($AB$24=1.25,'Master Sheet'!BT5*1.25,(IF($AB$24=1.375,'Master Sheet'!BT5*1.375,(IF($AB$24=1.5,'Master Sheet'!BT5*1.5,(IF($AB$24=1.625,'Master Sheet'!BT5*1.625,(IF($AB$24=1.75,'Master Sheet'!BT5*1.75,(IF($AB$24=2,'Master Sheet'!BT5*2,"Error")))))))))))</f>
        <v>0</v>
      </c>
      <c r="CS5" s="60">
        <f>IF($AC$24=1.05,'Master Sheet'!BU5*1.05,(IF($AC$24=0.975,'Master Sheet'!BU5*0.975,(IF($AC$24=0.95,'Master Sheet'!BU5*0.95,(IF($AC$24=0.925,'Master Sheet'!BU5*0.925,(IF($AC$24=0.9,'Master Sheet'!BU5*0.9,(IF($AC$24=0.875,'Master Sheet'!BU5*0.875,"Error")))))))))))</f>
        <v>0</v>
      </c>
      <c r="CT5" s="58">
        <f>IF($AA$25=4,'Master Sheet'!BV5*4,(IF($AA$25=3.5,'Master Sheet'!BV5*3.5,(IF($AA$25=3.25,'Master Sheet'!BV5*3.25,(IF($AA$25=3,'Master Sheet'!BV5*3,(IF($AA$25=2.75,'Master Sheet'!BV5*2.75,(IF($AA$25=2.5,'Master Sheet'!BV5*2.5,"Error")))))))))))</f>
        <v>0</v>
      </c>
      <c r="CU5" s="59">
        <f>IF($AB$25=1.25,'Master Sheet'!BW5*1.25,(IF($AB$25=1.375,'Master Sheet'!BW5*1.375,(IF($AB$25=1.5,'Master Sheet'!BW5*1.5,(IF($AB$25=1.625,'Master Sheet'!BW5*1.625,(IF($AB$25=1.75,'Master Sheet'!BW5*1.75,(IF($AB$25=2,'Master Sheet'!BW5*2,"Error")))))))))))</f>
        <v>0</v>
      </c>
      <c r="CV5" s="60">
        <f>IF($AC$25=1.05,'Master Sheet'!BX5*1.05,(IF($AC$25=0.975,'Master Sheet'!BX5*0.975,(IF($AC$25=0.95,'Master Sheet'!BX5*0.95,(IF($AC$25=0.925,'Master Sheet'!BX5*0.925,(IF($AC$25=0.9,'Master Sheet'!BX5*0.9,(IF($AC$25=0.875,'Master Sheet'!BX5*0.875,"Error")))))))))))</f>
        <v>0</v>
      </c>
      <c r="CW5" s="58">
        <f>IF($AA$26=4,'Master Sheet'!BY5*4,(IF($AA$26=3.5,'Master Sheet'!BY5*3.5,(IF($AA$26=3.25,'Master Sheet'!BY5*3.25,(IF($AA$26=3,'Master Sheet'!BY5*3,(IF($AA$26=2.75,'Master Sheet'!BY5*2.75,(IF($AA$26=2.5,'Master Sheet'!BY5*2.5,"Error")))))))))))</f>
        <v>0</v>
      </c>
      <c r="CX5" s="59">
        <f>IF($AB$26=1.25,'Master Sheet'!BZ5*1.25,(IF($AB$26=1.375,'Master Sheet'!BZ5*1.375,(IF($AB$26=1.5,'Master Sheet'!BZ5*1.5,(IF($AB$26=1.625,'Master Sheet'!BZ5*1.625,(IF($AB$26=1.75,'Master Sheet'!BZ5*1.75,(IF($AB$26=2,'Master Sheet'!BZ5*2,"Error")))))))))))</f>
        <v>0</v>
      </c>
      <c r="CY5" s="60">
        <f>IF($AC$26=1.05,'Master Sheet'!CA5*1.05,(IF($AC$26=0.975,'Master Sheet'!CA5*0.975,(IF($AC$26=0.95,'Master Sheet'!CA5*0.95,(IF($AC$26=0.925,'Master Sheet'!CA5*0.925,(IF($AC$26=0.9,'Master Sheet'!CA5*0.9,(IF($AC$26=0.875,'Master Sheet'!CA5*0.875,"Error")))))))))))</f>
        <v>0</v>
      </c>
      <c r="CZ5" s="58">
        <f>IF($AA$27=4,'Master Sheet'!CB5*4,(IF($AA$27=3.5,'Master Sheet'!CB5*3.5,(IF($AA$27=3.25,'Master Sheet'!CB5*3.25,(IF($AA$27=3,'Master Sheet'!CB5*3,(IF($AA$27=2.75,'Master Sheet'!CB5*2.75,(IF($AA$27=2.5,'Master Sheet'!CB5*2.5,"Error")))))))))))</f>
        <v>0</v>
      </c>
      <c r="DA5" s="59">
        <f>IF($AB$27=1.25,'Master Sheet'!CC5*1.25,(IF($AB$27=1.375,'Master Sheet'!CC5*1.375,(IF($AB$27=1.5,'Master Sheet'!CC5*1.5,(IF($AB$27=1.625,'Master Sheet'!CC5*1.625,(IF($AB$27=1.75,'Master Sheet'!CC5*1.75,(IF($AB$27=2,'Master Sheet'!CC5*2,"Error")))))))))))</f>
        <v>0</v>
      </c>
      <c r="DB5" s="60">
        <f>IF($AC$27=1.05,'Master Sheet'!CD5*1.05,(IF($AC$27=0.975,'Master Sheet'!CD5*0.975,(IF($AC$27=0.95,'Master Sheet'!CD5*0.95,(IF($AC$27=0.925,'Master Sheet'!CD5*0.925,(IF($AC$27=0.9,'Master Sheet'!CD5*0.9,(IF($AC$27=0.875,'Master Sheet'!CD5*0.875,"Error")))))))))))</f>
        <v>0</v>
      </c>
      <c r="DC5">
        <f t="shared" si="10"/>
        <v>3.25</v>
      </c>
      <c r="DD5">
        <f t="shared" si="0"/>
        <v>6</v>
      </c>
      <c r="DE5">
        <f t="shared" si="0"/>
        <v>0</v>
      </c>
      <c r="DF5" s="3" t="s">
        <v>9</v>
      </c>
      <c r="DG5">
        <f>(IF('Master Sheet'!E5=0,"NGP",(((DC5+DE5)-DD5)/'Master Sheet'!E5)))</f>
        <v>-0.55000000000000004</v>
      </c>
      <c r="DI5">
        <f>(IF('Master Sheet'!E5=0,"NGP",(((DC5+DE5))/'Master Sheet'!E5)))</f>
        <v>0.65</v>
      </c>
      <c r="DJ5" s="3" t="s">
        <v>9</v>
      </c>
      <c r="DK5">
        <f>((IF('Master Sheet'!E5=0,$DM$4,((((DC5+DE5)-DD5)/'Master Sheet'!E5)+$DM$8))))</f>
        <v>0.98124999999999996</v>
      </c>
    </row>
    <row r="6" spans="1:118">
      <c r="A6" s="2" t="s">
        <v>24</v>
      </c>
      <c r="B6" t="str">
        <f>IF('Master Sheet'!F6=1,"Yes","No")</f>
        <v>No</v>
      </c>
      <c r="C6" t="str">
        <f t="shared" si="1"/>
        <v>N/A</v>
      </c>
      <c r="D6" s="57"/>
      <c r="E6" s="2" t="s">
        <v>24</v>
      </c>
      <c r="F6" t="str">
        <f>IF('Master Sheet'!F6=0.75,"Yes",IF(AND('Master Sheet'!F6&gt;0.75,'Master Sheet'!F6&lt;1),"Yes","No"))</f>
        <v>No</v>
      </c>
      <c r="G6" t="str">
        <f t="shared" si="2"/>
        <v>N/A</v>
      </c>
      <c r="H6" s="57"/>
      <c r="I6" s="2" t="s">
        <v>24</v>
      </c>
      <c r="J6" t="str">
        <f>IF('Master Sheet'!F6=0.5,"Yes",IF(AND('Master Sheet'!F6&gt;0.5,'Master Sheet'!F6&lt;0.75),"Yes","No"))</f>
        <v>No</v>
      </c>
      <c r="K6" t="str">
        <f t="shared" si="3"/>
        <v>N/A</v>
      </c>
      <c r="L6" s="57"/>
      <c r="M6" s="2" t="s">
        <v>24</v>
      </c>
      <c r="N6" t="str">
        <f>IF('Master Sheet'!F6=0.25,"Yes",IF(AND('Master Sheet'!F6&gt;0.25,'Master Sheet'!F6&lt;0.5),"Yes","No"))</f>
        <v>No</v>
      </c>
      <c r="O6" t="str">
        <f t="shared" si="4"/>
        <v>N/A</v>
      </c>
      <c r="P6" s="57"/>
      <c r="Q6" s="2" t="s">
        <v>24</v>
      </c>
      <c r="R6" t="str">
        <f>IF('Master Sheet'!F6=0.001,"Yes",IF(AND('Master Sheet'!F6&gt;0,'Master Sheet'!F6&lt;0.25),"Yes","No"))</f>
        <v>No</v>
      </c>
      <c r="S6" t="str">
        <f t="shared" si="5"/>
        <v>N/A</v>
      </c>
      <c r="T6" s="57"/>
      <c r="U6" s="2" t="s">
        <v>24</v>
      </c>
      <c r="V6" t="str">
        <f>IF('Master Sheet'!F6=0,"Yes","No")</f>
        <v>Yes</v>
      </c>
      <c r="W6">
        <f t="shared" si="6"/>
        <v>2.5</v>
      </c>
      <c r="X6" s="57"/>
      <c r="Z6" s="2" t="s">
        <v>24</v>
      </c>
      <c r="AA6">
        <f t="shared" si="7"/>
        <v>2.5</v>
      </c>
      <c r="AB6">
        <f t="shared" si="8"/>
        <v>2</v>
      </c>
      <c r="AC6">
        <f t="shared" si="9"/>
        <v>0.875</v>
      </c>
      <c r="AE6" s="2" t="s">
        <v>24</v>
      </c>
      <c r="AF6" s="58">
        <f>IF($AA$3=4,'Master Sheet'!H6*4,(IF($AA$3=3.5,'Master Sheet'!H6*3.5,(IF($AA$3=3.25,'Master Sheet'!H6*3.25,(IF($AA$3=3,'Master Sheet'!H6*3,(IF($AA$3=2.75,'Master Sheet'!H6*2.75,(IF($AA$3=2.5,'Master Sheet'!H6*2.5,"Error")))))))))))</f>
        <v>0</v>
      </c>
      <c r="AG6" s="59">
        <f>IF($AB$3=1.25,'Master Sheet'!I6*1.25,(IF($AB$3=1.375,'Master Sheet'!I6*1.375,(IF($AB$3=1.5,'Master Sheet'!I6*1.5,(IF($AB$3=1.625,'Master Sheet'!I6*1.625,(IF($AB$3=1.75,'Master Sheet'!I6*1.75,(IF($AB$3=2,'Master Sheet'!I6*2,"Error")))))))))))</f>
        <v>0</v>
      </c>
      <c r="AH6" s="60">
        <f>IF($AC$3=1.05,'Master Sheet'!J6*1.05,(IF($AC$3=0.975,'Master Sheet'!J6*0.975,(IF($AC$3=0.95,'Master Sheet'!J6*0.95,(IF($AC$3=0.925,'Master Sheet'!J6*0.925,(IF($AC$3=0.9,'Master Sheet'!J6*0.9,(IF($AC$3=0.875,'Master Sheet'!J6*0.875,"Error")))))))))))</f>
        <v>0</v>
      </c>
      <c r="AI6" s="58">
        <f>IF($AA$4=4,'Master Sheet'!K6*4,(IF($AA$4=3.5,'Master Sheet'!K6*3.5,(IF($AA$4=3.25,'Master Sheet'!K6*3.25,(IF($AA$4=3,'Master Sheet'!K6*3,(IF($AA$4=2.75,'Master Sheet'!K6*2.75,(IF($AA$4=2.5,'Master Sheet'!K6*2.5,"Error")))))))))))</f>
        <v>0</v>
      </c>
      <c r="AJ6" s="59">
        <f>IF($AB$4=1.25,'Master Sheet'!L6*1.25,(IF($AB$4=1.375,'Master Sheet'!L6*1.375,(IF($AB$4=1.5,'Master Sheet'!L6*1.5,(IF($AB$4=1.625,'Master Sheet'!L6*1.625,(IF($AB$4=1.75,'Master Sheet'!L6*1.75,(IF($AB$4=2,'Master Sheet'!L6*2,"Error")))))))))))</f>
        <v>0</v>
      </c>
      <c r="AK6" s="60">
        <f>IF($AC$4=1.05,'Master Sheet'!M6*1.05,(IF($AC$4=0.975,'Master Sheet'!M6*0.975,(IF($AC$4=0.95,'Master Sheet'!M6*0.95,(IF($AC$4=0.925,'Master Sheet'!M6*0.925,(IF($AC$4=0.9,'Master Sheet'!M6*0.9,(IF($AC$4=0.875,'Master Sheet'!M6*0.875,"Error")))))))))))</f>
        <v>0</v>
      </c>
      <c r="AL6" s="58">
        <f>IF($AA$5=4,'Master Sheet'!N6*4,(IF($AA$5=3.5,'Master Sheet'!N6*3.5,(IF($AA$5=3.25,'Master Sheet'!N6*3.25,(IF($AA$5=3,'Master Sheet'!N6*3,(IF($AA$5=2.75,'Master Sheet'!N6*2.75,(IF($AA$5=2.5,'Master Sheet'!N6*2.5,"Error")))))))))))</f>
        <v>0</v>
      </c>
      <c r="AM6" s="59">
        <f>IF($AB$5=1.25,'Master Sheet'!O6*1.25,(IF($AB$5=1.375,'Master Sheet'!O6*1.375,(IF($AB$5=1.5,'Master Sheet'!O6*1.5,(IF($AB$5=1.625,'Master Sheet'!O6*1.625,(IF($AB$5=1.75,'Master Sheet'!O6*1.75,(IF($AB$5=2,'Master Sheet'!O6*2,"Error")))))))))))</f>
        <v>0</v>
      </c>
      <c r="AN6" s="60">
        <f>IF($AC$5=1.05,'Master Sheet'!P6*1.05,(IF($AC$5=0.975,'Master Sheet'!P6*0.975,(IF($AC$5=0.95,'Master Sheet'!P6*0.95,(IF($AC$5=0.925,'Master Sheet'!P6*0.925,(IF($AC$5=0.9,'Master Sheet'!P6*0.9,(IF($AC$5=0.875,'Master Sheet'!P6*0.875,"Error")))))))))))</f>
        <v>0</v>
      </c>
      <c r="AO6" s="58">
        <f>IF($AA$6=4,'Master Sheet'!Q6*4,(IF($AA$6=3.5,'Master Sheet'!Q6*3.5,(IF($AA$6=3.25,'Master Sheet'!Q6*3.25,(IF($AA$6=3,'Master Sheet'!Q6*3,(IF($AA$6=2.75,'Master Sheet'!Q6*2.75,(IF($AA$6=2.5,'Master Sheet'!Q6*2.5,"Error")))))))))))</f>
        <v>0</v>
      </c>
      <c r="AP6" s="59">
        <f>IF($AB$6=1.25,'Master Sheet'!R6*1.25,(IF($AB$6=1.375,'Master Sheet'!R6*1.375,(IF($AB$6=1.5,'Master Sheet'!R6*1.5,(IF($AB$6=1.625,'Master Sheet'!R6*1.625,(IF($AB$6=1.75,'Master Sheet'!R6*1.75,(IF($AB$6=2,'Master Sheet'!R6*2,"Error")))))))))))</f>
        <v>0</v>
      </c>
      <c r="AQ6" s="60">
        <f>IF($AC$6=1.05,'Master Sheet'!S6*1.05,(IF($AC$6=0.975,'Master Sheet'!S6*0.975,(IF($AC$6=0.95,'Master Sheet'!S6*0.95,(IF($AC$6=0.925,'Master Sheet'!S6*0.925,(IF($AC$6=0.9,'Master Sheet'!S6*0.9,(IF($AC$6=0.875,'Master Sheet'!S6*0.875,"Error")))))))))))</f>
        <v>0</v>
      </c>
      <c r="AR6" s="58">
        <f>IF($AA$7=4,'Master Sheet'!T6*4,(IF($AA$7=3.5,'Master Sheet'!T6*3.5,(IF($AA$7=3.25,'Master Sheet'!T6*3.25,(IF($AA$7=3,'Master Sheet'!T6*3,(IF($AA$7=2.75,'Master Sheet'!T6*2.75,(IF($AA$7=2.5,'Master Sheet'!T6*2.5,"Error")))))))))))</f>
        <v>0</v>
      </c>
      <c r="AS6" s="59">
        <f>IF($AB$7=1.25,'Master Sheet'!U6*1.25,(IF($AB$7=1.375,'Master Sheet'!U6*1.375,(IF($AB$7=1.5,'Master Sheet'!U6*1.5,(IF($AB$7=1.625,'Master Sheet'!U6*1.625,(IF($AB$7=1.75,'Master Sheet'!U6*1.75,(IF($AB$7=2,'Master Sheet'!U6*2,"Error")))))))))))</f>
        <v>0</v>
      </c>
      <c r="AT6" s="60">
        <f>IF($AC$7=1.05,'Master Sheet'!V6*1.05,(IF($AC$7=0.975,'Master Sheet'!V6*0.975,(IF($AC$7=0.95,'Master Sheet'!V6*0.95,(IF($AC$7=0.925,'Master Sheet'!V6*0.925,(IF($AC$7=0.9,'Master Sheet'!V6*0.9,(IF($AC$7=0.875,'Master Sheet'!V6*0.875,"Error")))))))))))</f>
        <v>0</v>
      </c>
      <c r="AU6" s="58">
        <f>IF($AA$8=4,'Master Sheet'!W6*4,(IF($AA$8=3.5,'Master Sheet'!W6*3.5,(IF($AA$8=3.25,'Master Sheet'!W6*3.25,(IF($AA$8=3,'Master Sheet'!W6*3,(IF($AA$8=2.75,'Master Sheet'!W6*2.75,(IF($AA$8=2.5,'Master Sheet'!W6*2.5,"Error")))))))))))</f>
        <v>0</v>
      </c>
      <c r="AV6" s="59">
        <f>IF($AB$8=1.25,'Master Sheet'!X6*1.25,(IF($AB$8=1.375,'Master Sheet'!X6*1.375,(IF($AB$8=1.5,'Master Sheet'!X6*1.5,(IF($AB$8=1.625,'Master Sheet'!X6*1.625,(IF($AB$8=1.75,'Master Sheet'!X6*1.75,(IF($AB$8=2,'Master Sheet'!X6*2,"Error")))))))))))</f>
        <v>0</v>
      </c>
      <c r="AW6" s="60">
        <f>IF($AC$8=1.05,'Master Sheet'!Y6*1.05,(IF($AC$8=0.975,'Master Sheet'!Y6*0.975,(IF($AC$8=0.95,'Master Sheet'!Y6*0.95,(IF($AC$8=0.925,'Master Sheet'!Y6*0.925,(IF($AC$8=0.9,'Master Sheet'!Y6*0.9,(IF($AC$8=0.875,'Master Sheet'!Y6*0.875,"Error")))))))))))</f>
        <v>0</v>
      </c>
      <c r="AX6" s="58">
        <f>IF($AA$9=4,'Master Sheet'!Z6*4,(IF($AA$9=3.5,'Master Sheet'!Z6*3.5,(IF($AA$9=3.25,'Master Sheet'!Z6*3.25,(IF($AA$9=3,'Master Sheet'!Z6*3,(IF($AA$9=2.75,'Master Sheet'!Z6*2.75,(IF($AA$9=2.5,'Master Sheet'!Z6*2.5,"Error")))))))))))</f>
        <v>0</v>
      </c>
      <c r="AY6" s="59">
        <f>IF($AB$9=1.25,'Master Sheet'!AA6*1.25,(IF($AB$9=1.375,'Master Sheet'!AA6*1.375,(IF($AB$9=1.5,'Master Sheet'!AA6*1.5,(IF($AB$9=1.625,'Master Sheet'!AA6*1.625,(IF($AB$9=1.75,'Master Sheet'!AA6*1.75,(IF($AB$9=2,'Master Sheet'!AA6*2,"Error")))))))))))</f>
        <v>0</v>
      </c>
      <c r="AZ6" s="60">
        <f>IF($AC$9=1.05,'Master Sheet'!AB6*1.05,(IF($AC$9=0.975,'Master Sheet'!AB6*0.975,(IF($AC$9=0.95,'Master Sheet'!AB6*0.95,(IF($AC$9=0.925,'Master Sheet'!AB6*0.925,(IF($AC$9=0.9,'Master Sheet'!AB6*0.9,(IF($AC$9=0.875,'Master Sheet'!AB6*0.875,"Error")))))))))))</f>
        <v>0</v>
      </c>
      <c r="BA6" s="58">
        <f>IF($AA$10=4,'Master Sheet'!AC6*4,(IF($AA$10=3.5,'Master Sheet'!AC6*3.5,(IF($AA$10=3.25,'Master Sheet'!AC6*3.25,(IF($AA$10=3,'Master Sheet'!AC6*3,(IF($AA$10=2.75,'Master Sheet'!AC6*2.75,(IF($AA$10=2.5,'Master Sheet'!AC6*2.5,"Error")))))))))))</f>
        <v>0</v>
      </c>
      <c r="BB6" s="59">
        <f>IF($AB$10=1.25,'Master Sheet'!AD6*1.25,(IF($AB$10=1.375,'Master Sheet'!AD6*1.375,(IF($AB$10=1.5,'Master Sheet'!AD6*1.5,(IF($AB$10=1.625,'Master Sheet'!AD6*1.625,(IF($AB$10=1.75,'Master Sheet'!AD6*1.75,(IF($AB$10=2,'Master Sheet'!AD6*2,"Error")))))))))))</f>
        <v>0</v>
      </c>
      <c r="BC6" s="60">
        <f>IF($AC$10=1.05,'Master Sheet'!AE6*1.05,(IF($AC$10=0.975,'Master Sheet'!AE6*0.975,(IF($AC$10=0.95,'Master Sheet'!AE6*0.95,(IF($AC$10=0.925,'Master Sheet'!AE6*0.925,(IF($AC$10=0.9,'Master Sheet'!AE6*0.9,(IF($AC$10=0.875,'Master Sheet'!AE6*0.875,"Error")))))))))))</f>
        <v>0</v>
      </c>
      <c r="BD6" s="58">
        <f>IF($AA$11=4,'Master Sheet'!AF6*4,(IF($AA$11=3.5,'Master Sheet'!AF6*3.5,(IF($AA$11=3.25,'Master Sheet'!AF6*3.25,(IF($AA$11=3,'Master Sheet'!AF6*3,(IF($AA$11=2.75,'Master Sheet'!AF6*2.75,(IF($AA$11=2.5,'Master Sheet'!AF6*2.5,"Error")))))))))))</f>
        <v>0</v>
      </c>
      <c r="BE6" s="59">
        <f>IF($AB$11=1.25,'Master Sheet'!AG6*1.25,(IF($AB$11=1.375,'Master Sheet'!AG6*1.375,(IF($AB$11=1.5,'Master Sheet'!AG6*1.5,(IF($AB$11=1.625,'Master Sheet'!AG6*1.625,(IF($AB$11=1.75,'Master Sheet'!AG6*1.75,(IF($AB$11=2,'Master Sheet'!AG6*2,"Error")))))))))))</f>
        <v>0</v>
      </c>
      <c r="BF6" s="60">
        <f>IF($AC$11=1.05,'Master Sheet'!AH6*1.05,(IF($AC$11=0.975,'Master Sheet'!AH6*0.975,(IF($AC$11=0.95,'Master Sheet'!AH6*0.95,(IF($AC$11=0.925,'Master Sheet'!AH6*0.925,(IF($AC$11=0.9,'Master Sheet'!AH6*0.9,(IF($AC$11=0.875,'Master Sheet'!AH6*0.875,"Error")))))))))))</f>
        <v>0</v>
      </c>
      <c r="BG6" s="58">
        <f>IF($AA$12=4,'Master Sheet'!AI6*4,(IF($AA$12=3.5,'Master Sheet'!AI6*3.5,(IF($AA$12=3.25,'Master Sheet'!AI6*3.25,(IF($AA$12=3,'Master Sheet'!AI6*3,(IF($AA$12=2.75,'Master Sheet'!AI6*2.75,(IF($AA$12=2.5,'Master Sheet'!AI6*2.5,"Error")))))))))))</f>
        <v>0</v>
      </c>
      <c r="BH6" s="59">
        <f>IF($AB$12=1.25,'Master Sheet'!AJ6*1.25,(IF($AB$12=1.375,'Master Sheet'!AJ6*1.375,(IF($AB$12=1.5,'Master Sheet'!AJ6*1.5,(IF($AB$12=1.625,'Master Sheet'!AJ6*1.625,(IF($AB$12=1.75,'Master Sheet'!AJ6*1.75,(IF($AB$12=2,'Master Sheet'!AJ6*2,"Error")))))))))))</f>
        <v>0</v>
      </c>
      <c r="BI6" s="60">
        <f>IF($AC$12=1.05,'Master Sheet'!AK6*1.05,(IF($AC$12=0.975,'Master Sheet'!AK6*0.975,(IF($AC$12=0.95,'Master Sheet'!AK6*0.95,(IF($AC$12=0.925,'Master Sheet'!AK6*0.925,(IF($AC$12=0.9,'Master Sheet'!AK6*0.9,(IF($AC$12=0.875,'Master Sheet'!AK6*0.875,"Error")))))))))))</f>
        <v>0</v>
      </c>
      <c r="BJ6" s="58">
        <f>IF($AA$13=4,'Master Sheet'!AL6*4,(IF($AA$13=3.5,'Master Sheet'!AL6*3.5,(IF($AA$13=3.25,'Master Sheet'!AL6*3.25,(IF($AA$13=3,'Master Sheet'!AL6*3,(IF($AA$13=2.75,'Master Sheet'!AL6*2.75,(IF($AA$13=2.5,'Master Sheet'!AL6*2.5,"Error")))))))))))</f>
        <v>0</v>
      </c>
      <c r="BK6" s="59">
        <f>IF($AB$13=1.25,'Master Sheet'!AM6*1.25,(IF($AB$13=1.375,'Master Sheet'!AM6*1.375,(IF($AB$13=1.5,'Master Sheet'!AM6*1.5,(IF($AB$13=1.625,'Master Sheet'!AM6*1.625,(IF($AB$13=1.75,'Master Sheet'!AM6*1.75,(IF($AB$13=2,'Master Sheet'!AM6*2,"Error")))))))))))</f>
        <v>0</v>
      </c>
      <c r="BL6" s="60">
        <f>IF($AC$13=1.05,'Master Sheet'!AN6*1.05,(IF($AC$13=0.975,'Master Sheet'!AN6*0.975,(IF($AC$13=0.95,'Master Sheet'!AN6*0.95,(IF($AC$13=0.925,'Master Sheet'!AN6*0.925,(IF($AC$13=0.9,'Master Sheet'!AN6*0.9,(IF($AC$13=0.875,'Master Sheet'!AN6*0.875,"Error")))))))))))</f>
        <v>0</v>
      </c>
      <c r="BM6" s="58">
        <f>IF($AA$14=4,'Master Sheet'!AO6*4,(IF($AA$14=3.5,'Master Sheet'!AO6*3.5,(IF($AA$14=3.25,'Master Sheet'!AO6*3.25,(IF($AA$14=3,'Master Sheet'!AO6*3,(IF($AA$14=2.75,'Master Sheet'!AO6*2.75,(IF($AA$14=2.5,'Master Sheet'!AO6*2.5,"Error")))))))))))</f>
        <v>0</v>
      </c>
      <c r="BN6" s="59">
        <f>IF($AB$14=1.25,'Master Sheet'!AP6*1.25,(IF($AB$14=1.375,'Master Sheet'!AP6*1.375,(IF($AB$14=1.5,'Master Sheet'!AP6*1.5,(IF($AB$14=1.625,'Master Sheet'!AP6*1.625,(IF($AB$14=1.75,'Master Sheet'!AP6*1.75,(IF($AB$14=2,'Master Sheet'!AP6*2,"Error")))))))))))</f>
        <v>0</v>
      </c>
      <c r="BO6" s="60">
        <f>IF($AC$14=1.05,'Master Sheet'!AQ6*1.05,(IF($AC$14=0.975,'Master Sheet'!AQ6*0.975,(IF($AC$14=0.95,'Master Sheet'!AQ6*0.95,(IF($AC$14=0.925,'Master Sheet'!AQ6*0.925,(IF($AC$14=0.9,'Master Sheet'!AQ6*0.9,(IF($AC$14=0.875,'Master Sheet'!AQ6*0.875,"Error")))))))))))</f>
        <v>0</v>
      </c>
      <c r="BP6" s="58">
        <f>IF($AA$15=4,'Master Sheet'!AR6*4,(IF($AA$15=3.5,'Master Sheet'!AR6*3.5,(IF($AA$15=3.25,'Master Sheet'!AR6*3.25,(IF($AA$15=3,'Master Sheet'!AR6*3,(IF($AA$15=2.75,'Master Sheet'!AR6*2.75,(IF($AA$15=2.5,'Master Sheet'!AR6*2.5,"Error")))))))))))</f>
        <v>0</v>
      </c>
      <c r="BQ6" s="59">
        <f>IF($AB$15=1.25,'Master Sheet'!AS6*1.25,(IF($AB$15=1.375,'Master Sheet'!AS6*1.375,(IF($AB$15=1.5,'Master Sheet'!AS6*1.5,(IF($AB$15=1.625,'Master Sheet'!AS6*1.625,(IF($AB$15=1.75,'Master Sheet'!AS6*1.75,(IF($AB$15=2,'Master Sheet'!AS6*2,"Error")))))))))))</f>
        <v>0</v>
      </c>
      <c r="BR6" s="60">
        <f>IF($AC$15=1.05,'Master Sheet'!AT6*1.05,(IF($AC$15=0.975,'Master Sheet'!AT6*0.975,(IF($AC$15=0.95,'Master Sheet'!AT6*0.95,(IF($AC$15=0.925,'Master Sheet'!AT6*0.925,(IF($AC$15=0.9,'Master Sheet'!AT6*0.9,(IF($AC$15=0.875,'Master Sheet'!AT6*0.875,"Error")))))))))))</f>
        <v>0</v>
      </c>
      <c r="BS6" s="58">
        <f>IF($AA$16=4,'Master Sheet'!AU6*4,(IF($AA$16=3.5,'Master Sheet'!AU6*3.5,(IF($AA$16=3.25,'Master Sheet'!AU6*3.25,(IF($AA$16=3,'Master Sheet'!AU6*3,(IF($AA$16=2.75,'Master Sheet'!AU6*2.75,(IF($AA$16=2.5,'Master Sheet'!AU6*2.5,"Error")))))))))))</f>
        <v>0</v>
      </c>
      <c r="BT6" s="59">
        <f>IF($AB$16=1.25,'Master Sheet'!AV6*1.25,(IF($AB$16=1.375,'Master Sheet'!AV6*1.375,(IF($AB$16=1.5,'Master Sheet'!AV6*1.5,(IF($AB$16=1.625,'Master Sheet'!AV6*1.625,(IF($AB$16=1.75,'Master Sheet'!AV6*1.75,(IF($AB$16=2,'Master Sheet'!AV6*2,"Error")))))))))))</f>
        <v>0</v>
      </c>
      <c r="BU6" s="60">
        <f>IF($AC$16=1.05,'Master Sheet'!AW6*1.05,(IF($AC$16=0.975,'Master Sheet'!AW6*0.975,(IF($AC$16=0.95,'Master Sheet'!AW6*0.95,(IF($AC$16=0.925,'Master Sheet'!AW6*0.925,(IF($AC$16=0.9,'Master Sheet'!AW6*0.9,(IF($AC$16=0.875,'Master Sheet'!AW6*0.875,"Error")))))))))))</f>
        <v>0</v>
      </c>
      <c r="BV6" s="58">
        <f>IF($AA$17=4,'Master Sheet'!AX6*4,(IF($AA$17=3.5,'Master Sheet'!AX6*3.5,(IF($AA$17=3.25,'Master Sheet'!AX6*3.25,(IF($AA$17=3,'Master Sheet'!AX6*3,(IF($AA$17=2.75,'Master Sheet'!AX6*2.75,(IF($AA$17=2.5,'Master Sheet'!AX6*2.5,"Error")))))))))))</f>
        <v>0</v>
      </c>
      <c r="BW6" s="59">
        <f>IF($AB$17=1.25,'Master Sheet'!AY6*1.25,(IF($AB$17=1.375,'Master Sheet'!AY6*1.375,(IF($AB$17=1.5,'Master Sheet'!AY6*1.5,(IF($AB$17=1.625,'Master Sheet'!AY6*1.625,(IF($AB$17=1.75,'Master Sheet'!AY6*1.75,(IF($AB$17=2,'Master Sheet'!AY6*2,"Error")))))))))))</f>
        <v>0</v>
      </c>
      <c r="BX6" s="60">
        <f>IF($AC$17=1.05,'Master Sheet'!AZ6*1.05,(IF($AC$17=0.975,'Master Sheet'!AZ6*0.975,(IF($AC$17=0.95,'Master Sheet'!AZ6*0.95,(IF($AC$17=0.925,'Master Sheet'!AZ6*0.925,(IF($AC$17=0.9,'Master Sheet'!AZ6*0.9,(IF($AC$17=0.875,'Master Sheet'!AZ6*0.875,"Error")))))))))))</f>
        <v>0</v>
      </c>
      <c r="BY6" s="58">
        <f>IF($AA$18=4,'Master Sheet'!BA6*4,(IF($AA$18=3.5,'Master Sheet'!BA6*3.5,(IF($AA$18=3.25,'Master Sheet'!BA6*3.25,(IF($AA$18=3,'Master Sheet'!BA6*3,(IF($AA$18=2.75,'Master Sheet'!BA6*2.75,(IF($AA$18=2.5,'Master Sheet'!BA6*2.5,"Error")))))))))))</f>
        <v>0</v>
      </c>
      <c r="BZ6" s="59">
        <f>IF($AB$18=1.25,'Master Sheet'!BB6*1.25,(IF($AB$18=1.375,'Master Sheet'!BB6*1.375,(IF($AB$18=1.5,'Master Sheet'!BB6*1.5,(IF($AB$18=1.625,'Master Sheet'!BB6*1.625,(IF($AB$18=1.75,'Master Sheet'!BB6*1.75,(IF($AB$18=2,'Master Sheet'!BB6*2,"Error")))))))))))</f>
        <v>0</v>
      </c>
      <c r="CA6" s="60">
        <f>IF($AC$18=1.05,'Master Sheet'!BC6*1.05,(IF($AC$18=0.975,'Master Sheet'!BC6*0.975,(IF($AC$18=0.95,'Master Sheet'!BC6*0.95,(IF($AC$18=0.925,'Master Sheet'!BC6*0.925,(IF($AC$18=0.9,'Master Sheet'!BC6*0.9,(IF($AC$18=0.875,'Master Sheet'!BC6*0.875,"Error")))))))))))</f>
        <v>0</v>
      </c>
      <c r="CB6" s="58">
        <f>IF($AA$19=4,'Master Sheet'!BD6*4,(IF($AA$19=3.5,'Master Sheet'!BD6*3.5,(IF($AA$19=3.25,'Master Sheet'!BD6*3.25,(IF($AA$19=3,'Master Sheet'!BD6*3,(IF($AA$19=2.75,'Master Sheet'!BD6*2.75,(IF($AA$19=2.5,'Master Sheet'!BD6*2.5,"Error")))))))))))</f>
        <v>0</v>
      </c>
      <c r="CC6" s="59">
        <f>IF($AB$19=1.25,'Master Sheet'!BE6*1.25,(IF($AB$19=1.375,'Master Sheet'!BE6*1.375,(IF($AB$19=1.5,'Master Sheet'!BE6*1.5,(IF($AB$19=1.625,'Master Sheet'!BE6*1.625,(IF($AB$19=1.75,'Master Sheet'!BE6*1.75,(IF($AB$19=2,'Master Sheet'!BE6*2,"Error")))))))))))</f>
        <v>0</v>
      </c>
      <c r="CD6" s="60">
        <f>IF($AC$19=1.05,'Master Sheet'!BF6*1.05,(IF($AC$19=0.975,'Master Sheet'!BF6*0.975,(IF($AC$19=0.95,'Master Sheet'!BF6*0.95,(IF($AC$19=0.925,'Master Sheet'!BF6*0.925,(IF($AC$19=0.9,'Master Sheet'!BF6*0.9,(IF($AC$19=0.875,'Master Sheet'!BF6*0.875,"Error")))))))))))</f>
        <v>0</v>
      </c>
      <c r="CE6" s="58">
        <f>IF($AA$20=4,'Master Sheet'!BG6*4,(IF($AA$20=3.5,'Master Sheet'!BG6*3.5,(IF($AA$20=3.25,'Master Sheet'!BG6*3.25,(IF($AA$20=3,'Master Sheet'!BG6*3,(IF($AA$20=2.75,'Master Sheet'!BG6*2.75,(IF($AA$20=2.5,'Master Sheet'!BG6*2.5,"Error")))))))))))</f>
        <v>0</v>
      </c>
      <c r="CF6" s="59">
        <f>IF($AB$20=1.25,'Master Sheet'!BH6*1.25,(IF($AB$20=1.375,'Master Sheet'!BH6*1.375,(IF($AB$20=1.5,'Master Sheet'!BH6*1.5,(IF($AB$20=1.625,'Master Sheet'!BH6*1.625,(IF($AB$20=1.75,'Master Sheet'!BH6*1.75,(IF($AB$20=2,'Master Sheet'!BH6*2,"Error")))))))))))</f>
        <v>0</v>
      </c>
      <c r="CG6" s="60">
        <f>IF($AC$20=1.05,'Master Sheet'!BI6*1.05,(IF($AC$20=0.975,'Master Sheet'!BI6*0.975,(IF($AC$20=0.95,'Master Sheet'!BI6*0.95,(IF($AC$20=0.925,'Master Sheet'!BI6*0.925,(IF($AC$20=0.9,'Master Sheet'!BI6*0.9,(IF($AC$20=0.875,'Master Sheet'!BI6*0.875,"Error")))))))))))</f>
        <v>0</v>
      </c>
      <c r="CH6" s="58">
        <f>IF($AA$21=4,'Master Sheet'!BJ6*4,(IF($AA$21=3.5,'Master Sheet'!BJ6*3.5,(IF($AA$21=3.25,'Master Sheet'!BJ6*3.25,(IF($AA$21=3,'Master Sheet'!BJ6*3,(IF($AA$21=2.75,'Master Sheet'!BJ6*2.75,(IF($AA$21=2.5,'Master Sheet'!BJ6*2.5,"Error")))))))))))</f>
        <v>0</v>
      </c>
      <c r="CI6" s="59">
        <f>IF($AB$21=1.25,'Master Sheet'!BK6*1.25,(IF($AB$21=1.375,'Master Sheet'!BK6*1.375,(IF($AB$21=1.5,'Master Sheet'!BK6*1.5,(IF($AB$21=1.625,'Master Sheet'!BK6*1.625,(IF($AB$21=1.75,'Master Sheet'!BK6*1.75,(IF($AB$21=2,'Master Sheet'!BK6*2,"Error")))))))))))</f>
        <v>0</v>
      </c>
      <c r="CJ6" s="60">
        <f>IF($AC$21=1.05,'Master Sheet'!BL6*1.05,(IF($AC$21=0.975,'Master Sheet'!BL6*0.975,(IF($AC$21=0.95,'Master Sheet'!BL6*0.95,(IF($AC$21=0.925,'Master Sheet'!BL6*0.925,(IF($AC$21=0.9,'Master Sheet'!BL6*0.9,(IF($AC$21=0.875,'Master Sheet'!BL6*0.875,"Error")))))))))))</f>
        <v>0</v>
      </c>
      <c r="CK6" s="58">
        <f>IF($AA$22=4,'Master Sheet'!BM6*4,(IF($AA$22=3.5,'Master Sheet'!BM6*3.5,(IF($AA$22=3.25,'Master Sheet'!BM6*3.25,(IF($AA$22=3,'Master Sheet'!BM6*3,(IF($AA$22=2.75,'Master Sheet'!BM6*2.75,(IF($AA$22=2.5,'Master Sheet'!BM6*2.5,"Error")))))))))))</f>
        <v>0</v>
      </c>
      <c r="CL6" s="59">
        <f>IF($AB$22=1.25,'Master Sheet'!BN6*1.25,(IF($AB$22=1.375,'Master Sheet'!BN6*1.375,(IF($AB$22=1.5,'Master Sheet'!BN6*1.5,(IF($AB$22=1.625,'Master Sheet'!BN6*1.625,(IF($AB$22=1.75,'Master Sheet'!BN6*1.75,(IF($AB$22=2,'Master Sheet'!BN6*2,"Error")))))))))))</f>
        <v>0</v>
      </c>
      <c r="CM6" s="60">
        <f>IF($AC$22=1.05,'Master Sheet'!BO6*1.05,(IF($AC$22=0.975,'Master Sheet'!BO6*0.975,(IF($AC$22=0.95,'Master Sheet'!BO6*0.95,(IF($AC$22=0.925,'Master Sheet'!BO6*0.925,(IF($AC$22=0.9,'Master Sheet'!BO6*0.9,(IF($AC$22=0.875,'Master Sheet'!BO6*0.875,"Error")))))))))))</f>
        <v>0</v>
      </c>
      <c r="CN6" s="58">
        <f>IF($AA$23=4,'Master Sheet'!BP6*4,(IF($AA$23=3.5,'Master Sheet'!BP6*3.5,(IF($AA$23=3.25,'Master Sheet'!BP6*3.25,(IF($AA$23=3,'Master Sheet'!BP6*3,(IF($AA$23=2.75,'Master Sheet'!BP6*2.75,(IF($AA$23=2.5,'Master Sheet'!BP6*2.5,"Error")))))))))))</f>
        <v>0</v>
      </c>
      <c r="CO6" s="59">
        <f>IF($AB$23=1.25,'Master Sheet'!BQ6*1.25,(IF($AB$23=1.375,'Master Sheet'!BQ6*1.375,(IF($AB$23=1.5,'Master Sheet'!BQ6*1.5,(IF($AB$23=1.625,'Master Sheet'!BQ6*1.625,(IF($AB$23=1.75,'Master Sheet'!BQ6*1.75,(IF($AB$23=2,'Master Sheet'!BQ6*2,"Error")))))))))))</f>
        <v>0</v>
      </c>
      <c r="CP6" s="60">
        <f>IF($AC$23=1.05,'Master Sheet'!BR6*1.05,(IF($AC$23=0.975,'Master Sheet'!BR6*0.975,(IF($AC$23=0.95,'Master Sheet'!BR6*0.95,(IF($AC$23=0.925,'Master Sheet'!BR6*0.925,(IF($AC$23=0.9,'Master Sheet'!BR6*0.9,(IF($AC$23=0.875,'Master Sheet'!BR6*0.875,"Error")))))))))))</f>
        <v>0</v>
      </c>
      <c r="CQ6" s="58">
        <f>IF($AA$24=4,'Master Sheet'!BS6*4,(IF($AA$24=3.5,'Master Sheet'!BS6*3.5,(IF($AA$24=3.25,'Master Sheet'!BS6*3.25,(IF($AA$24=3,'Master Sheet'!BS6*3,(IF($AA$24=2.75,'Master Sheet'!BS6*2.75,(IF($AA$24=2.5,'Master Sheet'!BS6*2.5,"Error")))))))))))</f>
        <v>0</v>
      </c>
      <c r="CR6" s="59">
        <f>IF($AB$24=1.25,'Master Sheet'!BT6*1.25,(IF($AB$24=1.375,'Master Sheet'!BT6*1.375,(IF($AB$24=1.5,'Master Sheet'!BT6*1.5,(IF($AB$24=1.625,'Master Sheet'!BT6*1.625,(IF($AB$24=1.75,'Master Sheet'!BT6*1.75,(IF($AB$24=2,'Master Sheet'!BT6*2,"Error")))))))))))</f>
        <v>0</v>
      </c>
      <c r="CS6" s="60">
        <f>IF($AC$24=1.05,'Master Sheet'!BU6*1.05,(IF($AC$24=0.975,'Master Sheet'!BU6*0.975,(IF($AC$24=0.95,'Master Sheet'!BU6*0.95,(IF($AC$24=0.925,'Master Sheet'!BU6*0.925,(IF($AC$24=0.9,'Master Sheet'!BU6*0.9,(IF($AC$24=0.875,'Master Sheet'!BU6*0.875,"Error")))))))))))</f>
        <v>0</v>
      </c>
      <c r="CT6" s="58">
        <f>IF($AA$25=4,'Master Sheet'!BV6*4,(IF($AA$25=3.5,'Master Sheet'!BV6*3.5,(IF($AA$25=3.25,'Master Sheet'!BV6*3.25,(IF($AA$25=3,'Master Sheet'!BV6*3,(IF($AA$25=2.75,'Master Sheet'!BV6*2.75,(IF($AA$25=2.5,'Master Sheet'!BV6*2.5,"Error")))))))))))</f>
        <v>0</v>
      </c>
      <c r="CU6" s="59">
        <f>IF($AB$25=1.25,'Master Sheet'!BW6*1.25,(IF($AB$25=1.375,'Master Sheet'!BW6*1.375,(IF($AB$25=1.5,'Master Sheet'!BW6*1.5,(IF($AB$25=1.625,'Master Sheet'!BW6*1.625,(IF($AB$25=1.75,'Master Sheet'!BW6*1.75,(IF($AB$25=2,'Master Sheet'!BW6*2,"Error")))))))))))</f>
        <v>0</v>
      </c>
      <c r="CV6" s="60">
        <f>IF($AC$25=1.05,'Master Sheet'!BX6*1.05,(IF($AC$25=0.975,'Master Sheet'!BX6*0.975,(IF($AC$25=0.95,'Master Sheet'!BX6*0.95,(IF($AC$25=0.925,'Master Sheet'!BX6*0.925,(IF($AC$25=0.9,'Master Sheet'!BX6*0.9,(IF($AC$25=0.875,'Master Sheet'!BX6*0.875,"Error")))))))))))</f>
        <v>0</v>
      </c>
      <c r="CW6" s="58">
        <f>IF($AA$26=4,'Master Sheet'!BY6*4,(IF($AA$26=3.5,'Master Sheet'!BY6*3.5,(IF($AA$26=3.25,'Master Sheet'!BY6*3.25,(IF($AA$26=3,'Master Sheet'!BY6*3,(IF($AA$26=2.75,'Master Sheet'!BY6*2.75,(IF($AA$26=2.5,'Master Sheet'!BY6*2.5,"Error")))))))))))</f>
        <v>0</v>
      </c>
      <c r="CX6" s="59">
        <f>IF($AB$26=1.25,'Master Sheet'!BZ6*1.25,(IF($AB$26=1.375,'Master Sheet'!BZ6*1.375,(IF($AB$26=1.5,'Master Sheet'!BZ6*1.5,(IF($AB$26=1.625,'Master Sheet'!BZ6*1.625,(IF($AB$26=1.75,'Master Sheet'!BZ6*1.75,(IF($AB$26=2,'Master Sheet'!BZ6*2,"Error")))))))))))</f>
        <v>0</v>
      </c>
      <c r="CY6" s="60">
        <f>IF($AC$26=1.05,'Master Sheet'!CA6*1.05,(IF($AC$26=0.975,'Master Sheet'!CA6*0.975,(IF($AC$26=0.95,'Master Sheet'!CA6*0.95,(IF($AC$26=0.925,'Master Sheet'!CA6*0.925,(IF($AC$26=0.9,'Master Sheet'!CA6*0.9,(IF($AC$26=0.875,'Master Sheet'!CA6*0.875,"Error")))))))))))</f>
        <v>0</v>
      </c>
      <c r="CZ6" s="58">
        <f>IF($AA$27=4,'Master Sheet'!CB6*4,(IF($AA$27=3.5,'Master Sheet'!CB6*3.5,(IF($AA$27=3.25,'Master Sheet'!CB6*3.25,(IF($AA$27=3,'Master Sheet'!CB6*3,(IF($AA$27=2.75,'Master Sheet'!CB6*2.75,(IF($AA$27=2.5,'Master Sheet'!CB6*2.5,"Error")))))))))))</f>
        <v>0</v>
      </c>
      <c r="DA6" s="59">
        <f>IF($AB$27=1.25,'Master Sheet'!CC6*1.25,(IF($AB$27=1.375,'Master Sheet'!CC6*1.375,(IF($AB$27=1.5,'Master Sheet'!CC6*1.5,(IF($AB$27=1.625,'Master Sheet'!CC6*1.625,(IF($AB$27=1.75,'Master Sheet'!CC6*1.75,(IF($AB$27=2,'Master Sheet'!CC6*2,"Error")))))))))))</f>
        <v>0</v>
      </c>
      <c r="DB6" s="60">
        <f>IF($AC$27=1.05,'Master Sheet'!CD6*1.05,(IF($AC$27=0.975,'Master Sheet'!CD6*0.975,(IF($AC$27=0.95,'Master Sheet'!CD6*0.95,(IF($AC$27=0.925,'Master Sheet'!CD6*0.925,(IF($AC$27=0.9,'Master Sheet'!CD6*0.9,(IF($AC$27=0.875,'Master Sheet'!CD6*0.875,"Error")))))))))))</f>
        <v>0</v>
      </c>
      <c r="DC6">
        <f t="shared" si="10"/>
        <v>0</v>
      </c>
      <c r="DD6">
        <f t="shared" si="0"/>
        <v>0</v>
      </c>
      <c r="DE6">
        <f t="shared" si="0"/>
        <v>0</v>
      </c>
      <c r="DF6" s="2" t="s">
        <v>24</v>
      </c>
      <c r="DG6" t="str">
        <f>(IF('Master Sheet'!E6=0,"NGP",(((DC6+DE6)-DD6)/'Master Sheet'!E6)))</f>
        <v>NGP</v>
      </c>
      <c r="DI6" t="str">
        <f>(IF('Master Sheet'!E6=0,"NGP",(((DC6+DE6))/'Master Sheet'!E6)))</f>
        <v>NGP</v>
      </c>
      <c r="DJ6" s="2" t="s">
        <v>24</v>
      </c>
      <c r="DK6">
        <f>((IF('Master Sheet'!E6=0,$DM$4,((((DC6+DE6)-DD6)/'Master Sheet'!E6)+$DM$8))))</f>
        <v>-1.53125</v>
      </c>
    </row>
    <row r="7" spans="1:118">
      <c r="A7" s="2" t="s">
        <v>23</v>
      </c>
      <c r="B7" t="str">
        <f>IF('Master Sheet'!F7=1,"Yes","No")</f>
        <v>No</v>
      </c>
      <c r="C7" t="str">
        <f t="shared" si="1"/>
        <v>N/A</v>
      </c>
      <c r="D7" s="57"/>
      <c r="E7" s="2" t="s">
        <v>23</v>
      </c>
      <c r="F7" t="str">
        <f>IF('Master Sheet'!F7=0.75,"Yes",IF(AND('Master Sheet'!F7&gt;0.75,'Master Sheet'!F7&lt;1),"Yes","No"))</f>
        <v>Yes</v>
      </c>
      <c r="G7">
        <f t="shared" si="2"/>
        <v>3.5</v>
      </c>
      <c r="H7" s="57"/>
      <c r="I7" s="2" t="s">
        <v>23</v>
      </c>
      <c r="J7" t="str">
        <f>IF('Master Sheet'!F7=0.5,"Yes",IF(AND('Master Sheet'!F7&gt;0.5,'Master Sheet'!F7&lt;0.75),"Yes","No"))</f>
        <v>No</v>
      </c>
      <c r="K7" t="str">
        <f t="shared" si="3"/>
        <v>N/A</v>
      </c>
      <c r="L7" s="57"/>
      <c r="M7" s="2" t="s">
        <v>23</v>
      </c>
      <c r="N7" t="str">
        <f>IF('Master Sheet'!F7=0.25,"Yes",IF(AND('Master Sheet'!F7&gt;0.25,'Master Sheet'!F7&lt;0.5),"Yes","No"))</f>
        <v>No</v>
      </c>
      <c r="O7" t="str">
        <f t="shared" si="4"/>
        <v>N/A</v>
      </c>
      <c r="P7" s="57"/>
      <c r="Q7" s="2" t="s">
        <v>23</v>
      </c>
      <c r="R7" t="str">
        <f>IF('Master Sheet'!F7=0.001,"Yes",IF(AND('Master Sheet'!F7&gt;0,'Master Sheet'!F7&lt;0.25),"Yes","No"))</f>
        <v>No</v>
      </c>
      <c r="S7" t="str">
        <f t="shared" si="5"/>
        <v>N/A</v>
      </c>
      <c r="T7" s="57"/>
      <c r="U7" s="2" t="s">
        <v>23</v>
      </c>
      <c r="V7" t="str">
        <f>IF('Master Sheet'!F7=0,"Yes","No")</f>
        <v>No</v>
      </c>
      <c r="W7" t="str">
        <f t="shared" si="6"/>
        <v>N/A</v>
      </c>
      <c r="X7" s="57"/>
      <c r="Z7" s="2" t="s">
        <v>23</v>
      </c>
      <c r="AA7">
        <f t="shared" si="7"/>
        <v>3.5</v>
      </c>
      <c r="AB7">
        <f t="shared" si="8"/>
        <v>1.375</v>
      </c>
      <c r="AC7">
        <f t="shared" si="9"/>
        <v>0.97499999999999998</v>
      </c>
      <c r="AE7" s="2" t="s">
        <v>23</v>
      </c>
      <c r="AF7" s="58">
        <f>IF($AA$3=4,'Master Sheet'!H7*4,(IF($AA$3=3.5,'Master Sheet'!H7*3.5,(IF($AA$3=3.25,'Master Sheet'!H7*3.25,(IF($AA$3=3,'Master Sheet'!H7*3,(IF($AA$3=2.75,'Master Sheet'!H7*2.75,(IF($AA$3=2.5,'Master Sheet'!H7*2.5,"Error")))))))))))</f>
        <v>2.75</v>
      </c>
      <c r="AG7" s="59">
        <f>IF($AB$3=1.25,'Master Sheet'!I7*1.25,(IF($AB$3=1.375,'Master Sheet'!I7*1.375,(IF($AB$3=1.5,'Master Sheet'!I7*1.5,(IF($AB$3=1.625,'Master Sheet'!I7*1.625,(IF($AB$3=1.75,'Master Sheet'!I7*1.75,(IF($AB$3=2,'Master Sheet'!I7*2,"Error")))))))))))</f>
        <v>0</v>
      </c>
      <c r="AH7" s="60">
        <f>IF($AC$3=1.05,'Master Sheet'!J7*1.05,(IF($AC$3=0.975,'Master Sheet'!J7*0.975,(IF($AC$3=0.95,'Master Sheet'!J7*0.95,(IF($AC$3=0.925,'Master Sheet'!J7*0.925,(IF($AC$3=0.9,'Master Sheet'!J7*0.9,(IF($AC$3=0.875,'Master Sheet'!J7*0.875,"Error")))))))))))</f>
        <v>0</v>
      </c>
      <c r="AI7" s="58">
        <f>IF($AA$4=4,'Master Sheet'!K7*4,(IF($AA$4=3.5,'Master Sheet'!K7*3.5,(IF($AA$4=3.25,'Master Sheet'!K7*3.25,(IF($AA$4=3,'Master Sheet'!K7*3,(IF($AA$4=2.75,'Master Sheet'!K7*2.75,(IF($AA$4=2.5,'Master Sheet'!K7*2.5,"Error")))))))))))</f>
        <v>3.25</v>
      </c>
      <c r="AJ7" s="59">
        <f>IF($AB$4=1.25,'Master Sheet'!L7*1.25,(IF($AB$4=1.375,'Master Sheet'!L7*1.375,(IF($AB$4=1.5,'Master Sheet'!L7*1.5,(IF($AB$4=1.625,'Master Sheet'!L7*1.625,(IF($AB$4=1.75,'Master Sheet'!L7*1.75,(IF($AB$4=2,'Master Sheet'!L7*2,"Error")))))))))))</f>
        <v>0</v>
      </c>
      <c r="AK7" s="60">
        <f>IF($AC$4=1.05,'Master Sheet'!M7*1.05,(IF($AC$4=0.975,'Master Sheet'!M7*0.975,(IF($AC$4=0.95,'Master Sheet'!M7*0.95,(IF($AC$4=0.925,'Master Sheet'!M7*0.925,(IF($AC$4=0.9,'Master Sheet'!M7*0.9,(IF($AC$4=0.875,'Master Sheet'!M7*0.875,"Error")))))))))))</f>
        <v>0</v>
      </c>
      <c r="AL7" s="58">
        <f>IF($AA$5=4,'Master Sheet'!N7*4,(IF($AA$5=3.5,'Master Sheet'!N7*3.5,(IF($AA$5=3.25,'Master Sheet'!N7*3.25,(IF($AA$5=3,'Master Sheet'!N7*3,(IF($AA$5=2.75,'Master Sheet'!N7*2.75,(IF($AA$5=2.5,'Master Sheet'!N7*2.5,"Error")))))))))))</f>
        <v>0</v>
      </c>
      <c r="AM7" s="59">
        <f>IF($AB$5=1.25,'Master Sheet'!O7*1.25,(IF($AB$5=1.375,'Master Sheet'!O7*1.375,(IF($AB$5=1.5,'Master Sheet'!O7*1.5,(IF($AB$5=1.625,'Master Sheet'!O7*1.625,(IF($AB$5=1.75,'Master Sheet'!O7*1.75,(IF($AB$5=2,'Master Sheet'!O7*2,"Error")))))))))))</f>
        <v>0</v>
      </c>
      <c r="AN7" s="60">
        <f>IF($AC$5=1.05,'Master Sheet'!P7*1.05,(IF($AC$5=0.975,'Master Sheet'!P7*0.975,(IF($AC$5=0.95,'Master Sheet'!P7*0.95,(IF($AC$5=0.925,'Master Sheet'!P7*0.925,(IF($AC$5=0.9,'Master Sheet'!P7*0.9,(IF($AC$5=0.875,'Master Sheet'!P7*0.875,"Error")))))))))))</f>
        <v>0</v>
      </c>
      <c r="AO7" s="58">
        <f>IF($AA$6=4,'Master Sheet'!Q7*4,(IF($AA$6=3.5,'Master Sheet'!Q7*3.5,(IF($AA$6=3.25,'Master Sheet'!Q7*3.25,(IF($AA$6=3,'Master Sheet'!Q7*3,(IF($AA$6=2.75,'Master Sheet'!Q7*2.75,(IF($AA$6=2.5,'Master Sheet'!Q7*2.5,"Error")))))))))))</f>
        <v>0</v>
      </c>
      <c r="AP7" s="59">
        <f>IF($AB$6=1.25,'Master Sheet'!R7*1.25,(IF($AB$6=1.375,'Master Sheet'!R7*1.375,(IF($AB$6=1.5,'Master Sheet'!R7*1.5,(IF($AB$6=1.625,'Master Sheet'!R7*1.625,(IF($AB$6=1.75,'Master Sheet'!R7*1.75,(IF($AB$6=2,'Master Sheet'!R7*2,"Error")))))))))))</f>
        <v>0</v>
      </c>
      <c r="AQ7" s="60">
        <f>IF($AC$6=1.05,'Master Sheet'!S7*1.05,(IF($AC$6=0.975,'Master Sheet'!S7*0.975,(IF($AC$6=0.95,'Master Sheet'!S7*0.95,(IF($AC$6=0.925,'Master Sheet'!S7*0.925,(IF($AC$6=0.9,'Master Sheet'!S7*0.9,(IF($AC$6=0.875,'Master Sheet'!S7*0.875,"Error")))))))))))</f>
        <v>0</v>
      </c>
      <c r="AR7" s="58">
        <f>IF($AA$7=4,'Master Sheet'!T7*4,(IF($AA$7=3.5,'Master Sheet'!T7*3.5,(IF($AA$7=3.25,'Master Sheet'!T7*3.25,(IF($AA$7=3,'Master Sheet'!T7*3,(IF($AA$7=2.75,'Master Sheet'!T7*2.75,(IF($AA$7=2.5,'Master Sheet'!T7*2.5,"Error")))))))))))</f>
        <v>0</v>
      </c>
      <c r="AS7" s="59">
        <f>IF($AB$7=1.25,'Master Sheet'!U7*1.25,(IF($AB$7=1.375,'Master Sheet'!U7*1.375,(IF($AB$7=1.5,'Master Sheet'!U7*1.5,(IF($AB$7=1.625,'Master Sheet'!U7*1.625,(IF($AB$7=1.75,'Master Sheet'!U7*1.75,(IF($AB$7=2,'Master Sheet'!U7*2,"Error")))))))))))</f>
        <v>0</v>
      </c>
      <c r="AT7" s="60">
        <f>IF($AC$7=1.05,'Master Sheet'!V7*1.05,(IF($AC$7=0.975,'Master Sheet'!V7*0.975,(IF($AC$7=0.95,'Master Sheet'!V7*0.95,(IF($AC$7=0.925,'Master Sheet'!V7*0.925,(IF($AC$7=0.9,'Master Sheet'!V7*0.9,(IF($AC$7=0.875,'Master Sheet'!V7*0.875,"Error")))))))))))</f>
        <v>0</v>
      </c>
      <c r="AU7" s="58">
        <f>IF($AA$8=4,'Master Sheet'!W7*4,(IF($AA$8=3.5,'Master Sheet'!W7*3.5,(IF($AA$8=3.25,'Master Sheet'!W7*3.25,(IF($AA$8=3,'Master Sheet'!W7*3,(IF($AA$8=2.75,'Master Sheet'!W7*2.75,(IF($AA$8=2.5,'Master Sheet'!W7*2.5,"Error")))))))))))</f>
        <v>0</v>
      </c>
      <c r="AV7" s="59">
        <f>IF($AB$8=1.25,'Master Sheet'!X7*1.25,(IF($AB$8=1.375,'Master Sheet'!X7*1.375,(IF($AB$8=1.5,'Master Sheet'!X7*1.5,(IF($AB$8=1.625,'Master Sheet'!X7*1.625,(IF($AB$8=1.75,'Master Sheet'!X7*1.75,(IF($AB$8=2,'Master Sheet'!X7*2,"Error")))))))))))</f>
        <v>0</v>
      </c>
      <c r="AW7" s="60">
        <f>IF($AC$8=1.05,'Master Sheet'!Y7*1.05,(IF($AC$8=0.975,'Master Sheet'!Y7*0.975,(IF($AC$8=0.95,'Master Sheet'!Y7*0.95,(IF($AC$8=0.925,'Master Sheet'!Y7*0.925,(IF($AC$8=0.9,'Master Sheet'!Y7*0.9,(IF($AC$8=0.875,'Master Sheet'!Y7*0.875,"Error")))))))))))</f>
        <v>0</v>
      </c>
      <c r="AX7" s="58">
        <f>IF($AA$9=4,'Master Sheet'!Z7*4,(IF($AA$9=3.5,'Master Sheet'!Z7*3.5,(IF($AA$9=3.25,'Master Sheet'!Z7*3.25,(IF($AA$9=3,'Master Sheet'!Z7*3,(IF($AA$9=2.75,'Master Sheet'!Z7*2.75,(IF($AA$9=2.5,'Master Sheet'!Z7*2.5,"Error")))))))))))</f>
        <v>0</v>
      </c>
      <c r="AY7" s="59">
        <f>IF($AB$9=1.25,'Master Sheet'!AA7*1.25,(IF($AB$9=1.375,'Master Sheet'!AA7*1.375,(IF($AB$9=1.5,'Master Sheet'!AA7*1.5,(IF($AB$9=1.625,'Master Sheet'!AA7*1.625,(IF($AB$9=1.75,'Master Sheet'!AA7*1.75,(IF($AB$9=2,'Master Sheet'!AA7*2,"Error")))))))))))</f>
        <v>0</v>
      </c>
      <c r="AZ7" s="60">
        <f>IF($AC$9=1.05,'Master Sheet'!AB7*1.05,(IF($AC$9=0.975,'Master Sheet'!AB7*0.975,(IF($AC$9=0.95,'Master Sheet'!AB7*0.95,(IF($AC$9=0.925,'Master Sheet'!AB7*0.925,(IF($AC$9=0.9,'Master Sheet'!AB7*0.9,(IF($AC$9=0.875,'Master Sheet'!AB7*0.875,"Error")))))))))))</f>
        <v>0</v>
      </c>
      <c r="BA7" s="58">
        <f>IF($AA$10=4,'Master Sheet'!AC7*4,(IF($AA$10=3.5,'Master Sheet'!AC7*3.5,(IF($AA$10=3.25,'Master Sheet'!AC7*3.25,(IF($AA$10=3,'Master Sheet'!AC7*3,(IF($AA$10=2.75,'Master Sheet'!AC7*2.75,(IF($AA$10=2.5,'Master Sheet'!AC7*2.5,"Error")))))))))))</f>
        <v>0</v>
      </c>
      <c r="BB7" s="59">
        <f>IF($AB$10=1.25,'Master Sheet'!AD7*1.25,(IF($AB$10=1.375,'Master Sheet'!AD7*1.375,(IF($AB$10=1.5,'Master Sheet'!AD7*1.5,(IF($AB$10=1.625,'Master Sheet'!AD7*1.625,(IF($AB$10=1.75,'Master Sheet'!AD7*1.75,(IF($AB$10=2,'Master Sheet'!AD7*2,"Error")))))))))))</f>
        <v>0</v>
      </c>
      <c r="BC7" s="60">
        <f>IF($AC$10=1.05,'Master Sheet'!AE7*1.05,(IF($AC$10=0.975,'Master Sheet'!AE7*0.975,(IF($AC$10=0.95,'Master Sheet'!AE7*0.95,(IF($AC$10=0.925,'Master Sheet'!AE7*0.925,(IF($AC$10=0.9,'Master Sheet'!AE7*0.9,(IF($AC$10=0.875,'Master Sheet'!AE7*0.875,"Error")))))))))))</f>
        <v>0</v>
      </c>
      <c r="BD7" s="58">
        <f>IF($AA$11=4,'Master Sheet'!AF7*4,(IF($AA$11=3.5,'Master Sheet'!AF7*3.5,(IF($AA$11=3.25,'Master Sheet'!AF7*3.25,(IF($AA$11=3,'Master Sheet'!AF7*3,(IF($AA$11=2.75,'Master Sheet'!AF7*2.75,(IF($AA$11=2.5,'Master Sheet'!AF7*2.5,"Error")))))))))))</f>
        <v>0</v>
      </c>
      <c r="BE7" s="59">
        <f>IF($AB$11=1.25,'Master Sheet'!AG7*1.25,(IF($AB$11=1.375,'Master Sheet'!AG7*1.375,(IF($AB$11=1.5,'Master Sheet'!AG7*1.5,(IF($AB$11=1.625,'Master Sheet'!AG7*1.625,(IF($AB$11=1.75,'Master Sheet'!AG7*1.75,(IF($AB$11=2,'Master Sheet'!AG7*2,"Error")))))))))))</f>
        <v>0</v>
      </c>
      <c r="BF7" s="60">
        <f>IF($AC$11=1.05,'Master Sheet'!AH7*1.05,(IF($AC$11=0.975,'Master Sheet'!AH7*0.975,(IF($AC$11=0.95,'Master Sheet'!AH7*0.95,(IF($AC$11=0.925,'Master Sheet'!AH7*0.925,(IF($AC$11=0.9,'Master Sheet'!AH7*0.9,(IF($AC$11=0.875,'Master Sheet'!AH7*0.875,"Error")))))))))))</f>
        <v>0</v>
      </c>
      <c r="BG7" s="58">
        <f>IF($AA$12=4,'Master Sheet'!AI7*4,(IF($AA$12=3.5,'Master Sheet'!AI7*3.5,(IF($AA$12=3.25,'Master Sheet'!AI7*3.25,(IF($AA$12=3,'Master Sheet'!AI7*3,(IF($AA$12=2.75,'Master Sheet'!AI7*2.75,(IF($AA$12=2.5,'Master Sheet'!AI7*2.5,"Error")))))))))))</f>
        <v>0</v>
      </c>
      <c r="BH7" s="59">
        <f>IF($AB$12=1.25,'Master Sheet'!AJ7*1.25,(IF($AB$12=1.375,'Master Sheet'!AJ7*1.375,(IF($AB$12=1.5,'Master Sheet'!AJ7*1.5,(IF($AB$12=1.625,'Master Sheet'!AJ7*1.625,(IF($AB$12=1.75,'Master Sheet'!AJ7*1.75,(IF($AB$12=2,'Master Sheet'!AJ7*2,"Error")))))))))))</f>
        <v>0</v>
      </c>
      <c r="BI7" s="60">
        <f>IF($AC$12=1.05,'Master Sheet'!AK7*1.05,(IF($AC$12=0.975,'Master Sheet'!AK7*0.975,(IF($AC$12=0.95,'Master Sheet'!AK7*0.95,(IF($AC$12=0.925,'Master Sheet'!AK7*0.925,(IF($AC$12=0.9,'Master Sheet'!AK7*0.9,(IF($AC$12=0.875,'Master Sheet'!AK7*0.875,"Error")))))))))))</f>
        <v>0</v>
      </c>
      <c r="BJ7" s="58">
        <f>IF($AA$13=4,'Master Sheet'!AL7*4,(IF($AA$13=3.5,'Master Sheet'!AL7*3.5,(IF($AA$13=3.25,'Master Sheet'!AL7*3.25,(IF($AA$13=3,'Master Sheet'!AL7*3,(IF($AA$13=2.75,'Master Sheet'!AL7*2.75,(IF($AA$13=2.5,'Master Sheet'!AL7*2.5,"Error")))))))))))</f>
        <v>0</v>
      </c>
      <c r="BK7" s="59">
        <f>IF($AB$13=1.25,'Master Sheet'!AM7*1.25,(IF($AB$13=1.375,'Master Sheet'!AM7*1.375,(IF($AB$13=1.5,'Master Sheet'!AM7*1.5,(IF($AB$13=1.625,'Master Sheet'!AM7*1.625,(IF($AB$13=1.75,'Master Sheet'!AM7*1.75,(IF($AB$13=2,'Master Sheet'!AM7*2,"Error")))))))))))</f>
        <v>0</v>
      </c>
      <c r="BL7" s="60">
        <f>IF($AC$13=1.05,'Master Sheet'!AN7*1.05,(IF($AC$13=0.975,'Master Sheet'!AN7*0.975,(IF($AC$13=0.95,'Master Sheet'!AN7*0.95,(IF($AC$13=0.925,'Master Sheet'!AN7*0.925,(IF($AC$13=0.9,'Master Sheet'!AN7*0.9,(IF($AC$13=0.875,'Master Sheet'!AN7*0.875,"Error")))))))))))</f>
        <v>0</v>
      </c>
      <c r="BM7" s="58">
        <f>IF($AA$14=4,'Master Sheet'!AO7*4,(IF($AA$14=3.5,'Master Sheet'!AO7*3.5,(IF($AA$14=3.25,'Master Sheet'!AO7*3.25,(IF($AA$14=3,'Master Sheet'!AO7*3,(IF($AA$14=2.75,'Master Sheet'!AO7*2.75,(IF($AA$14=2.5,'Master Sheet'!AO7*2.5,"Error")))))))))))</f>
        <v>0</v>
      </c>
      <c r="BN7" s="59">
        <f>IF($AB$14=1.25,'Master Sheet'!AP7*1.25,(IF($AB$14=1.375,'Master Sheet'!AP7*1.375,(IF($AB$14=1.5,'Master Sheet'!AP7*1.5,(IF($AB$14=1.625,'Master Sheet'!AP7*1.625,(IF($AB$14=1.75,'Master Sheet'!AP7*1.75,(IF($AB$14=2,'Master Sheet'!AP7*2,"Error")))))))))))</f>
        <v>0</v>
      </c>
      <c r="BO7" s="60">
        <f>IF($AC$14=1.05,'Master Sheet'!AQ7*1.05,(IF($AC$14=0.975,'Master Sheet'!AQ7*0.975,(IF($AC$14=0.95,'Master Sheet'!AQ7*0.95,(IF($AC$14=0.925,'Master Sheet'!AQ7*0.925,(IF($AC$14=0.9,'Master Sheet'!AQ7*0.9,(IF($AC$14=0.875,'Master Sheet'!AQ7*0.875,"Error")))))))))))</f>
        <v>0</v>
      </c>
      <c r="BP7" s="58">
        <f>IF($AA$15=4,'Master Sheet'!AR7*4,(IF($AA$15=3.5,'Master Sheet'!AR7*3.5,(IF($AA$15=3.25,'Master Sheet'!AR7*3.25,(IF($AA$15=3,'Master Sheet'!AR7*3,(IF($AA$15=2.75,'Master Sheet'!AR7*2.75,(IF($AA$15=2.5,'Master Sheet'!AR7*2.5,"Error")))))))))))</f>
        <v>0</v>
      </c>
      <c r="BQ7" s="59">
        <f>IF($AB$15=1.25,'Master Sheet'!AS7*1.25,(IF($AB$15=1.375,'Master Sheet'!AS7*1.375,(IF($AB$15=1.5,'Master Sheet'!AS7*1.5,(IF($AB$15=1.625,'Master Sheet'!AS7*1.625,(IF($AB$15=1.75,'Master Sheet'!AS7*1.75,(IF($AB$15=2,'Master Sheet'!AS7*2,"Error")))))))))))</f>
        <v>0</v>
      </c>
      <c r="BR7" s="60">
        <f>IF($AC$15=1.05,'Master Sheet'!AT7*1.05,(IF($AC$15=0.975,'Master Sheet'!AT7*0.975,(IF($AC$15=0.95,'Master Sheet'!AT7*0.95,(IF($AC$15=0.925,'Master Sheet'!AT7*0.925,(IF($AC$15=0.9,'Master Sheet'!AT7*0.9,(IF($AC$15=0.875,'Master Sheet'!AT7*0.875,"Error")))))))))))</f>
        <v>0</v>
      </c>
      <c r="BS7" s="58">
        <f>IF($AA$16=4,'Master Sheet'!AU7*4,(IF($AA$16=3.5,'Master Sheet'!AU7*3.5,(IF($AA$16=3.25,'Master Sheet'!AU7*3.25,(IF($AA$16=3,'Master Sheet'!AU7*3,(IF($AA$16=2.75,'Master Sheet'!AU7*2.75,(IF($AA$16=2.5,'Master Sheet'!AU7*2.5,"Error")))))))))))</f>
        <v>0</v>
      </c>
      <c r="BT7" s="59">
        <f>IF($AB$16=1.25,'Master Sheet'!AV7*1.25,(IF($AB$16=1.375,'Master Sheet'!AV7*1.375,(IF($AB$16=1.5,'Master Sheet'!AV7*1.5,(IF($AB$16=1.625,'Master Sheet'!AV7*1.625,(IF($AB$16=1.75,'Master Sheet'!AV7*1.75,(IF($AB$16=2,'Master Sheet'!AV7*2,"Error")))))))))))</f>
        <v>0</v>
      </c>
      <c r="BU7" s="60">
        <f>IF($AC$16=1.05,'Master Sheet'!AW7*1.05,(IF($AC$16=0.975,'Master Sheet'!AW7*0.975,(IF($AC$16=0.95,'Master Sheet'!AW7*0.95,(IF($AC$16=0.925,'Master Sheet'!AW7*0.925,(IF($AC$16=0.9,'Master Sheet'!AW7*0.9,(IF($AC$16=0.875,'Master Sheet'!AW7*0.875,"Error")))))))))))</f>
        <v>0</v>
      </c>
      <c r="BV7" s="58">
        <f>IF($AA$17=4,'Master Sheet'!AX7*4,(IF($AA$17=3.5,'Master Sheet'!AX7*3.5,(IF($AA$17=3.25,'Master Sheet'!AX7*3.25,(IF($AA$17=3,'Master Sheet'!AX7*3,(IF($AA$17=2.75,'Master Sheet'!AX7*2.75,(IF($AA$17=2.5,'Master Sheet'!AX7*2.5,"Error")))))))))))</f>
        <v>3.25</v>
      </c>
      <c r="BW7" s="59">
        <f>IF($AB$17=1.25,'Master Sheet'!AY7*1.25,(IF($AB$17=1.375,'Master Sheet'!AY7*1.375,(IF($AB$17=1.5,'Master Sheet'!AY7*1.5,(IF($AB$17=1.625,'Master Sheet'!AY7*1.625,(IF($AB$17=1.75,'Master Sheet'!AY7*1.75,(IF($AB$17=2,'Master Sheet'!AY7*2,"Error")))))))))))</f>
        <v>1.5</v>
      </c>
      <c r="BX7" s="60">
        <f>IF($AC$17=1.05,'Master Sheet'!AZ7*1.05,(IF($AC$17=0.975,'Master Sheet'!AZ7*0.975,(IF($AC$17=0.95,'Master Sheet'!AZ7*0.95,(IF($AC$17=0.925,'Master Sheet'!AZ7*0.925,(IF($AC$17=0.9,'Master Sheet'!AZ7*0.9,(IF($AC$17=0.875,'Master Sheet'!AZ7*0.875,"Error")))))))))))</f>
        <v>0</v>
      </c>
      <c r="BY7" s="58">
        <f>IF($AA$18=4,'Master Sheet'!BA7*4,(IF($AA$18=3.5,'Master Sheet'!BA7*3.5,(IF($AA$18=3.25,'Master Sheet'!BA7*3.25,(IF($AA$18=3,'Master Sheet'!BA7*3,(IF($AA$18=2.75,'Master Sheet'!BA7*2.75,(IF($AA$18=2.5,'Master Sheet'!BA7*2.5,"Error")))))))))))</f>
        <v>0</v>
      </c>
      <c r="BZ7" s="59">
        <f>IF($AB$18=1.25,'Master Sheet'!BB7*1.25,(IF($AB$18=1.375,'Master Sheet'!BB7*1.375,(IF($AB$18=1.5,'Master Sheet'!BB7*1.5,(IF($AB$18=1.625,'Master Sheet'!BB7*1.625,(IF($AB$18=1.75,'Master Sheet'!BB7*1.75,(IF($AB$18=2,'Master Sheet'!BB7*2,"Error")))))))))))</f>
        <v>0</v>
      </c>
      <c r="CA7" s="60">
        <f>IF($AC$18=1.05,'Master Sheet'!BC7*1.05,(IF($AC$18=0.975,'Master Sheet'!BC7*0.975,(IF($AC$18=0.95,'Master Sheet'!BC7*0.95,(IF($AC$18=0.925,'Master Sheet'!BC7*0.925,(IF($AC$18=0.9,'Master Sheet'!BC7*0.9,(IF($AC$18=0.875,'Master Sheet'!BC7*0.875,"Error")))))))))))</f>
        <v>0</v>
      </c>
      <c r="CB7" s="58">
        <f>IF($AA$19=4,'Master Sheet'!BD7*4,(IF($AA$19=3.5,'Master Sheet'!BD7*3.5,(IF($AA$19=3.25,'Master Sheet'!BD7*3.25,(IF($AA$19=3,'Master Sheet'!BD7*3,(IF($AA$19=2.75,'Master Sheet'!BD7*2.75,(IF($AA$19=2.5,'Master Sheet'!BD7*2.5,"Error")))))))))))</f>
        <v>0</v>
      </c>
      <c r="CC7" s="59">
        <f>IF($AB$19=1.25,'Master Sheet'!BE7*1.25,(IF($AB$19=1.375,'Master Sheet'!BE7*1.375,(IF($AB$19=1.5,'Master Sheet'!BE7*1.5,(IF($AB$19=1.625,'Master Sheet'!BE7*1.625,(IF($AB$19=1.75,'Master Sheet'!BE7*1.75,(IF($AB$19=2,'Master Sheet'!BE7*2,"Error")))))))))))</f>
        <v>0</v>
      </c>
      <c r="CD7" s="60">
        <f>IF($AC$19=1.05,'Master Sheet'!BF7*1.05,(IF($AC$19=0.975,'Master Sheet'!BF7*0.975,(IF($AC$19=0.95,'Master Sheet'!BF7*0.95,(IF($AC$19=0.925,'Master Sheet'!BF7*0.925,(IF($AC$19=0.9,'Master Sheet'!BF7*0.9,(IF($AC$19=0.875,'Master Sheet'!BF7*0.875,"Error")))))))))))</f>
        <v>0</v>
      </c>
      <c r="CE7" s="58">
        <f>IF($AA$20=4,'Master Sheet'!BG7*4,(IF($AA$20=3.5,'Master Sheet'!BG7*3.5,(IF($AA$20=3.25,'Master Sheet'!BG7*3.25,(IF($AA$20=3,'Master Sheet'!BG7*3,(IF($AA$20=2.75,'Master Sheet'!BG7*2.75,(IF($AA$20=2.5,'Master Sheet'!BG7*2.5,"Error")))))))))))</f>
        <v>0</v>
      </c>
      <c r="CF7" s="59">
        <f>IF($AB$20=1.25,'Master Sheet'!BH7*1.25,(IF($AB$20=1.375,'Master Sheet'!BH7*1.375,(IF($AB$20=1.5,'Master Sheet'!BH7*1.5,(IF($AB$20=1.625,'Master Sheet'!BH7*1.625,(IF($AB$20=1.75,'Master Sheet'!BH7*1.75,(IF($AB$20=2,'Master Sheet'!BH7*2,"Error")))))))))))</f>
        <v>0</v>
      </c>
      <c r="CG7" s="60">
        <f>IF($AC$20=1.05,'Master Sheet'!BI7*1.05,(IF($AC$20=0.975,'Master Sheet'!BI7*0.975,(IF($AC$20=0.95,'Master Sheet'!BI7*0.95,(IF($AC$20=0.925,'Master Sheet'!BI7*0.925,(IF($AC$20=0.9,'Master Sheet'!BI7*0.9,(IF($AC$20=0.875,'Master Sheet'!BI7*0.875,"Error")))))))))))</f>
        <v>0</v>
      </c>
      <c r="CH7" s="58">
        <f>IF($AA$21=4,'Master Sheet'!BJ7*4,(IF($AA$21=3.5,'Master Sheet'!BJ7*3.5,(IF($AA$21=3.25,'Master Sheet'!BJ7*3.25,(IF($AA$21=3,'Master Sheet'!BJ7*3,(IF($AA$21=2.75,'Master Sheet'!BJ7*2.75,(IF($AA$21=2.5,'Master Sheet'!BJ7*2.5,"Error")))))))))))</f>
        <v>0</v>
      </c>
      <c r="CI7" s="59">
        <f>IF($AB$21=1.25,'Master Sheet'!BK7*1.25,(IF($AB$21=1.375,'Master Sheet'!BK7*1.375,(IF($AB$21=1.5,'Master Sheet'!BK7*1.5,(IF($AB$21=1.625,'Master Sheet'!BK7*1.625,(IF($AB$21=1.75,'Master Sheet'!BK7*1.75,(IF($AB$21=2,'Master Sheet'!BK7*2,"Error")))))))))))</f>
        <v>0</v>
      </c>
      <c r="CJ7" s="60">
        <f>IF($AC$21=1.05,'Master Sheet'!BL7*1.05,(IF($AC$21=0.975,'Master Sheet'!BL7*0.975,(IF($AC$21=0.95,'Master Sheet'!BL7*0.95,(IF($AC$21=0.925,'Master Sheet'!BL7*0.925,(IF($AC$21=0.9,'Master Sheet'!BL7*0.9,(IF($AC$21=0.875,'Master Sheet'!BL7*0.875,"Error")))))))))))</f>
        <v>0</v>
      </c>
      <c r="CK7" s="58">
        <f>IF($AA$22=4,'Master Sheet'!BM7*4,(IF($AA$22=3.5,'Master Sheet'!BM7*3.5,(IF($AA$22=3.25,'Master Sheet'!BM7*3.25,(IF($AA$22=3,'Master Sheet'!BM7*3,(IF($AA$22=2.75,'Master Sheet'!BM7*2.75,(IF($AA$22=2.5,'Master Sheet'!BM7*2.5,"Error")))))))))))</f>
        <v>0</v>
      </c>
      <c r="CL7" s="59">
        <f>IF($AB$22=1.25,'Master Sheet'!BN7*1.25,(IF($AB$22=1.375,'Master Sheet'!BN7*1.375,(IF($AB$22=1.5,'Master Sheet'!BN7*1.5,(IF($AB$22=1.625,'Master Sheet'!BN7*1.625,(IF($AB$22=1.75,'Master Sheet'!BN7*1.75,(IF($AB$22=2,'Master Sheet'!BN7*2,"Error")))))))))))</f>
        <v>0</v>
      </c>
      <c r="CM7" s="60">
        <f>IF($AC$22=1.05,'Master Sheet'!BO7*1.05,(IF($AC$22=0.975,'Master Sheet'!BO7*0.975,(IF($AC$22=0.95,'Master Sheet'!BO7*0.95,(IF($AC$22=0.925,'Master Sheet'!BO7*0.925,(IF($AC$22=0.9,'Master Sheet'!BO7*0.9,(IF($AC$22=0.875,'Master Sheet'!BO7*0.875,"Error")))))))))))</f>
        <v>0</v>
      </c>
      <c r="CN7" s="58">
        <f>IF($AA$23=4,'Master Sheet'!BP7*4,(IF($AA$23=3.5,'Master Sheet'!BP7*3.5,(IF($AA$23=3.25,'Master Sheet'!BP7*3.25,(IF($AA$23=3,'Master Sheet'!BP7*3,(IF($AA$23=2.75,'Master Sheet'!BP7*2.75,(IF($AA$23=2.5,'Master Sheet'!BP7*2.5,"Error")))))))))))</f>
        <v>0</v>
      </c>
      <c r="CO7" s="59">
        <f>IF($AB$23=1.25,'Master Sheet'!BQ7*1.25,(IF($AB$23=1.375,'Master Sheet'!BQ7*1.375,(IF($AB$23=1.5,'Master Sheet'!BQ7*1.5,(IF($AB$23=1.625,'Master Sheet'!BQ7*1.625,(IF($AB$23=1.75,'Master Sheet'!BQ7*1.75,(IF($AB$23=2,'Master Sheet'!BQ7*2,"Error")))))))))))</f>
        <v>0</v>
      </c>
      <c r="CP7" s="60">
        <f>IF($AC$23=1.05,'Master Sheet'!BR7*1.05,(IF($AC$23=0.975,'Master Sheet'!BR7*0.975,(IF($AC$23=0.95,'Master Sheet'!BR7*0.95,(IF($AC$23=0.925,'Master Sheet'!BR7*0.925,(IF($AC$23=0.9,'Master Sheet'!BR7*0.9,(IF($AC$23=0.875,'Master Sheet'!BR7*0.875,"Error")))))))))))</f>
        <v>0</v>
      </c>
      <c r="CQ7" s="58">
        <f>IF($AA$24=4,'Master Sheet'!BS7*4,(IF($AA$24=3.5,'Master Sheet'!BS7*3.5,(IF($AA$24=3.25,'Master Sheet'!BS7*3.25,(IF($AA$24=3,'Master Sheet'!BS7*3,(IF($AA$24=2.75,'Master Sheet'!BS7*2.75,(IF($AA$24=2.5,'Master Sheet'!BS7*2.5,"Error")))))))))))</f>
        <v>0</v>
      </c>
      <c r="CR7" s="59">
        <f>IF($AB$24=1.25,'Master Sheet'!BT7*1.25,(IF($AB$24=1.375,'Master Sheet'!BT7*1.375,(IF($AB$24=1.5,'Master Sheet'!BT7*1.5,(IF($AB$24=1.625,'Master Sheet'!BT7*1.625,(IF($AB$24=1.75,'Master Sheet'!BT7*1.75,(IF($AB$24=2,'Master Sheet'!BT7*2,"Error")))))))))))</f>
        <v>0</v>
      </c>
      <c r="CS7" s="60">
        <f>IF($AC$24=1.05,'Master Sheet'!BU7*1.05,(IF($AC$24=0.975,'Master Sheet'!BU7*0.975,(IF($AC$24=0.95,'Master Sheet'!BU7*0.95,(IF($AC$24=0.925,'Master Sheet'!BU7*0.925,(IF($AC$24=0.9,'Master Sheet'!BU7*0.9,(IF($AC$24=0.875,'Master Sheet'!BU7*0.875,"Error")))))))))))</f>
        <v>0</v>
      </c>
      <c r="CT7" s="58">
        <f>IF($AA$25=4,'Master Sheet'!BV7*4,(IF($AA$25=3.5,'Master Sheet'!BV7*3.5,(IF($AA$25=3.25,'Master Sheet'!BV7*3.25,(IF($AA$25=3,'Master Sheet'!BV7*3,(IF($AA$25=2.75,'Master Sheet'!BV7*2.75,(IF($AA$25=2.5,'Master Sheet'!BV7*2.5,"Error")))))))))))</f>
        <v>0</v>
      </c>
      <c r="CU7" s="59">
        <f>IF($AB$25=1.25,'Master Sheet'!BW7*1.25,(IF($AB$25=1.375,'Master Sheet'!BW7*1.375,(IF($AB$25=1.5,'Master Sheet'!BW7*1.5,(IF($AB$25=1.625,'Master Sheet'!BW7*1.625,(IF($AB$25=1.75,'Master Sheet'!BW7*1.75,(IF($AB$25=2,'Master Sheet'!BW7*2,"Error")))))))))))</f>
        <v>0</v>
      </c>
      <c r="CV7" s="60">
        <f>IF($AC$25=1.05,'Master Sheet'!BX7*1.05,(IF($AC$25=0.975,'Master Sheet'!BX7*0.975,(IF($AC$25=0.95,'Master Sheet'!BX7*0.95,(IF($AC$25=0.925,'Master Sheet'!BX7*0.925,(IF($AC$25=0.9,'Master Sheet'!BX7*0.9,(IF($AC$25=0.875,'Master Sheet'!BX7*0.875,"Error")))))))))))</f>
        <v>0</v>
      </c>
      <c r="CW7" s="58">
        <f>IF($AA$26=4,'Master Sheet'!BY7*4,(IF($AA$26=3.5,'Master Sheet'!BY7*3.5,(IF($AA$26=3.25,'Master Sheet'!BY7*3.25,(IF($AA$26=3,'Master Sheet'!BY7*3,(IF($AA$26=2.75,'Master Sheet'!BY7*2.75,(IF($AA$26=2.5,'Master Sheet'!BY7*2.5,"Error")))))))))))</f>
        <v>0</v>
      </c>
      <c r="CX7" s="59">
        <f>IF($AB$26=1.25,'Master Sheet'!BZ7*1.25,(IF($AB$26=1.375,'Master Sheet'!BZ7*1.375,(IF($AB$26=1.5,'Master Sheet'!BZ7*1.5,(IF($AB$26=1.625,'Master Sheet'!BZ7*1.625,(IF($AB$26=1.75,'Master Sheet'!BZ7*1.75,(IF($AB$26=2,'Master Sheet'!BZ7*2,"Error")))))))))))</f>
        <v>0</v>
      </c>
      <c r="CY7" s="60">
        <f>IF($AC$26=1.05,'Master Sheet'!CA7*1.05,(IF($AC$26=0.975,'Master Sheet'!CA7*0.975,(IF($AC$26=0.95,'Master Sheet'!CA7*0.95,(IF($AC$26=0.925,'Master Sheet'!CA7*0.925,(IF($AC$26=0.9,'Master Sheet'!CA7*0.9,(IF($AC$26=0.875,'Master Sheet'!CA7*0.875,"Error")))))))))))</f>
        <v>0</v>
      </c>
      <c r="CZ7" s="58">
        <f>IF($AA$27=4,'Master Sheet'!CB7*4,(IF($AA$27=3.5,'Master Sheet'!CB7*3.5,(IF($AA$27=3.25,'Master Sheet'!CB7*3.25,(IF($AA$27=3,'Master Sheet'!CB7*3,(IF($AA$27=2.75,'Master Sheet'!CB7*2.75,(IF($AA$27=2.5,'Master Sheet'!CB7*2.5,"Error")))))))))))</f>
        <v>0</v>
      </c>
      <c r="DA7" s="59">
        <f>IF($AB$27=1.25,'Master Sheet'!CC7*1.25,(IF($AB$27=1.375,'Master Sheet'!CC7*1.375,(IF($AB$27=1.5,'Master Sheet'!CC7*1.5,(IF($AB$27=1.625,'Master Sheet'!CC7*1.625,(IF($AB$27=1.75,'Master Sheet'!CC7*1.75,(IF($AB$27=2,'Master Sheet'!CC7*2,"Error")))))))))))</f>
        <v>0</v>
      </c>
      <c r="DB7" s="60">
        <f>IF($AC$27=1.05,'Master Sheet'!CD7*1.05,(IF($AC$27=0.975,'Master Sheet'!CD7*0.975,(IF($AC$27=0.95,'Master Sheet'!CD7*0.95,(IF($AC$27=0.925,'Master Sheet'!CD7*0.925,(IF($AC$27=0.9,'Master Sheet'!CD7*0.9,(IF($AC$27=0.875,'Master Sheet'!CD7*0.875,"Error")))))))))))</f>
        <v>0</v>
      </c>
      <c r="DC7">
        <f t="shared" si="10"/>
        <v>9.25</v>
      </c>
      <c r="DD7">
        <f t="shared" si="0"/>
        <v>1.5</v>
      </c>
      <c r="DE7">
        <f t="shared" si="0"/>
        <v>0</v>
      </c>
      <c r="DF7" s="2" t="s">
        <v>23</v>
      </c>
      <c r="DG7">
        <f>(IF('Master Sheet'!E7=0,"NGP",(((DC7+DE7)-DD7)/'Master Sheet'!E7)))</f>
        <v>1.9375</v>
      </c>
      <c r="DI7">
        <f>(IF('Master Sheet'!E7=0,"NGP",(((DC7+DE7))/'Master Sheet'!E7)))</f>
        <v>2.3125</v>
      </c>
      <c r="DJ7" s="2" t="s">
        <v>23</v>
      </c>
      <c r="DK7">
        <f>((IF('Master Sheet'!E7=0,$DM$4,((((DC7+DE7)-DD7)/'Master Sheet'!E7)+$DM$8))))</f>
        <v>3.46875</v>
      </c>
      <c r="DM7" s="72" t="s">
        <v>54</v>
      </c>
      <c r="DN7" s="72"/>
    </row>
    <row r="8" spans="1:118">
      <c r="A8" s="4" t="s">
        <v>17</v>
      </c>
      <c r="B8" t="str">
        <f>IF('Master Sheet'!F8=1,"Yes","No")</f>
        <v>No</v>
      </c>
      <c r="C8" t="str">
        <f t="shared" si="1"/>
        <v>N/A</v>
      </c>
      <c r="D8" s="57"/>
      <c r="E8" s="4" t="s">
        <v>17</v>
      </c>
      <c r="F8" t="str">
        <f>IF('Master Sheet'!F8=0.75,"Yes",IF(AND('Master Sheet'!F8&gt;0.75,'Master Sheet'!F8&lt;1),"Yes","No"))</f>
        <v>Yes</v>
      </c>
      <c r="G8">
        <f t="shared" si="2"/>
        <v>3.5</v>
      </c>
      <c r="H8" s="57"/>
      <c r="I8" s="4" t="s">
        <v>17</v>
      </c>
      <c r="J8" t="str">
        <f>IF('Master Sheet'!F8=0.5,"Yes",IF(AND('Master Sheet'!F8&gt;0.5,'Master Sheet'!F8&lt;0.75),"Yes","No"))</f>
        <v>No</v>
      </c>
      <c r="K8" t="str">
        <f t="shared" si="3"/>
        <v>N/A</v>
      </c>
      <c r="L8" s="57"/>
      <c r="M8" s="4" t="s">
        <v>17</v>
      </c>
      <c r="N8" t="str">
        <f>IF('Master Sheet'!F8=0.25,"Yes",IF(AND('Master Sheet'!F8&gt;0.25,'Master Sheet'!F8&lt;0.5),"Yes","No"))</f>
        <v>No</v>
      </c>
      <c r="O8" t="str">
        <f t="shared" si="4"/>
        <v>N/A</v>
      </c>
      <c r="P8" s="57"/>
      <c r="Q8" s="4" t="s">
        <v>17</v>
      </c>
      <c r="R8" t="str">
        <f>IF('Master Sheet'!F8=0.001,"Yes",IF(AND('Master Sheet'!F8&gt;0,'Master Sheet'!F8&lt;0.25),"Yes","No"))</f>
        <v>No</v>
      </c>
      <c r="S8" t="str">
        <f t="shared" si="5"/>
        <v>N/A</v>
      </c>
      <c r="T8" s="57"/>
      <c r="U8" s="4" t="s">
        <v>17</v>
      </c>
      <c r="V8" t="str">
        <f>IF('Master Sheet'!F8=0,"Yes","No")</f>
        <v>No</v>
      </c>
      <c r="W8" t="str">
        <f t="shared" si="6"/>
        <v>N/A</v>
      </c>
      <c r="X8" s="57"/>
      <c r="Z8" s="4" t="s">
        <v>17</v>
      </c>
      <c r="AA8">
        <f t="shared" si="7"/>
        <v>3.5</v>
      </c>
      <c r="AB8">
        <f t="shared" si="8"/>
        <v>1.375</v>
      </c>
      <c r="AC8">
        <f t="shared" si="9"/>
        <v>0.97499999999999998</v>
      </c>
      <c r="AE8" s="4" t="s">
        <v>17</v>
      </c>
      <c r="AF8" s="58">
        <f>IF($AA$3=4,'Master Sheet'!H8*4,(IF($AA$3=3.5,'Master Sheet'!H8*3.5,(IF($AA$3=3.25,'Master Sheet'!H8*3.25,(IF($AA$3=3,'Master Sheet'!H8*3,(IF($AA$3=2.75,'Master Sheet'!H8*2.75,(IF($AA$3=2.5,'Master Sheet'!H8*2.5,"Error")))))))))))</f>
        <v>0</v>
      </c>
      <c r="AG8" s="59">
        <f>IF($AB$3=1.25,'Master Sheet'!I8*1.25,(IF($AB$3=1.375,'Master Sheet'!I8*1.375,(IF($AB$3=1.5,'Master Sheet'!I8*1.5,(IF($AB$3=1.625,'Master Sheet'!I8*1.625,(IF($AB$3=1.75,'Master Sheet'!I8*1.75,(IF($AB$3=2,'Master Sheet'!I8*2,"Error")))))))))))</f>
        <v>0</v>
      </c>
      <c r="AH8" s="60">
        <f>IF($AC$3=1.05,'Master Sheet'!J8*1.05,(IF($AC$3=0.975,'Master Sheet'!J8*0.975,(IF($AC$3=0.95,'Master Sheet'!J8*0.95,(IF($AC$3=0.925,'Master Sheet'!J8*0.925,(IF($AC$3=0.9,'Master Sheet'!J8*0.9,(IF($AC$3=0.875,'Master Sheet'!J8*0.875,"Error")))))))))))</f>
        <v>0</v>
      </c>
      <c r="AI8" s="58">
        <f>IF($AA$4=4,'Master Sheet'!K8*4,(IF($AA$4=3.5,'Master Sheet'!K8*3.5,(IF($AA$4=3.25,'Master Sheet'!K8*3.25,(IF($AA$4=3,'Master Sheet'!K8*3,(IF($AA$4=2.75,'Master Sheet'!K8*2.75,(IF($AA$4=2.5,'Master Sheet'!K8*2.5,"Error")))))))))))</f>
        <v>0</v>
      </c>
      <c r="AJ8" s="59">
        <f>IF($AB$4=1.25,'Master Sheet'!L8*1.25,(IF($AB$4=1.375,'Master Sheet'!L8*1.375,(IF($AB$4=1.5,'Master Sheet'!L8*1.5,(IF($AB$4=1.625,'Master Sheet'!L8*1.625,(IF($AB$4=1.75,'Master Sheet'!L8*1.75,(IF($AB$4=2,'Master Sheet'!L8*2,"Error")))))))))))</f>
        <v>0</v>
      </c>
      <c r="AK8" s="60">
        <f>IF($AC$4=1.05,'Master Sheet'!M8*1.05,(IF($AC$4=0.975,'Master Sheet'!M8*0.975,(IF($AC$4=0.95,'Master Sheet'!M8*0.95,(IF($AC$4=0.925,'Master Sheet'!M8*0.925,(IF($AC$4=0.9,'Master Sheet'!M8*0.9,(IF($AC$4=0.875,'Master Sheet'!M8*0.875,"Error")))))))))))</f>
        <v>0</v>
      </c>
      <c r="AL8" s="58">
        <f>IF($AA$5=4,'Master Sheet'!N8*4,(IF($AA$5=3.5,'Master Sheet'!N8*3.5,(IF($AA$5=3.25,'Master Sheet'!N8*3.25,(IF($AA$5=3,'Master Sheet'!N8*3,(IF($AA$5=2.75,'Master Sheet'!N8*2.75,(IF($AA$5=2.5,'Master Sheet'!N8*2.5,"Error")))))))))))</f>
        <v>0</v>
      </c>
      <c r="AM8" s="59">
        <f>IF($AB$5=1.25,'Master Sheet'!O8*1.25,(IF($AB$5=1.375,'Master Sheet'!O8*1.375,(IF($AB$5=1.5,'Master Sheet'!O8*1.5,(IF($AB$5=1.625,'Master Sheet'!O8*1.625,(IF($AB$5=1.75,'Master Sheet'!O8*1.75,(IF($AB$5=2,'Master Sheet'!O8*2,"Error")))))))))))</f>
        <v>0</v>
      </c>
      <c r="AN8" s="60">
        <f>IF($AC$5=1.05,'Master Sheet'!P8*1.05,(IF($AC$5=0.975,'Master Sheet'!P8*0.975,(IF($AC$5=0.95,'Master Sheet'!P8*0.95,(IF($AC$5=0.925,'Master Sheet'!P8*0.925,(IF($AC$5=0.9,'Master Sheet'!P8*0.9,(IF($AC$5=0.875,'Master Sheet'!P8*0.875,"Error")))))))))))</f>
        <v>0</v>
      </c>
      <c r="AO8" s="58">
        <f>IF($AA$6=4,'Master Sheet'!Q8*4,(IF($AA$6=3.5,'Master Sheet'!Q8*3.5,(IF($AA$6=3.25,'Master Sheet'!Q8*3.25,(IF($AA$6=3,'Master Sheet'!Q8*3,(IF($AA$6=2.75,'Master Sheet'!Q8*2.75,(IF($AA$6=2.5,'Master Sheet'!Q8*2.5,"Error")))))))))))</f>
        <v>0</v>
      </c>
      <c r="AP8" s="59">
        <f>IF($AB$6=1.25,'Master Sheet'!R8*1.25,(IF($AB$6=1.375,'Master Sheet'!R8*1.375,(IF($AB$6=1.5,'Master Sheet'!R8*1.5,(IF($AB$6=1.625,'Master Sheet'!R8*1.625,(IF($AB$6=1.75,'Master Sheet'!R8*1.75,(IF($AB$6=2,'Master Sheet'!R8*2,"Error")))))))))))</f>
        <v>0</v>
      </c>
      <c r="AQ8" s="60">
        <f>IF($AC$6=1.05,'Master Sheet'!S8*1.05,(IF($AC$6=0.975,'Master Sheet'!S8*0.975,(IF($AC$6=0.95,'Master Sheet'!S8*0.95,(IF($AC$6=0.925,'Master Sheet'!S8*0.925,(IF($AC$6=0.9,'Master Sheet'!S8*0.9,(IF($AC$6=0.875,'Master Sheet'!S8*0.875,"Error")))))))))))</f>
        <v>0</v>
      </c>
      <c r="AR8" s="58">
        <f>IF($AA$7=4,'Master Sheet'!T8*4,(IF($AA$7=3.5,'Master Sheet'!T8*3.5,(IF($AA$7=3.25,'Master Sheet'!T8*3.25,(IF($AA$7=3,'Master Sheet'!T8*3,(IF($AA$7=2.75,'Master Sheet'!T8*2.75,(IF($AA$7=2.5,'Master Sheet'!T8*2.5,"Error")))))))))))</f>
        <v>0</v>
      </c>
      <c r="AS8" s="59">
        <f>IF($AB$7=1.25,'Master Sheet'!U8*1.25,(IF($AB$7=1.375,'Master Sheet'!U8*1.375,(IF($AB$7=1.5,'Master Sheet'!U8*1.5,(IF($AB$7=1.625,'Master Sheet'!U8*1.625,(IF($AB$7=1.75,'Master Sheet'!U8*1.75,(IF($AB$7=2,'Master Sheet'!U8*2,"Error")))))))))))</f>
        <v>0</v>
      </c>
      <c r="AT8" s="60">
        <f>IF($AC$7=1.05,'Master Sheet'!V8*1.05,(IF($AC$7=0.975,'Master Sheet'!V8*0.975,(IF($AC$7=0.95,'Master Sheet'!V8*0.95,(IF($AC$7=0.925,'Master Sheet'!V8*0.925,(IF($AC$7=0.9,'Master Sheet'!V8*0.9,(IF($AC$7=0.875,'Master Sheet'!V8*0.875,"Error")))))))))))</f>
        <v>0</v>
      </c>
      <c r="AU8" s="58">
        <f>IF($AA$8=4,'Master Sheet'!W8*4,(IF($AA$8=3.5,'Master Sheet'!W8*3.5,(IF($AA$8=3.25,'Master Sheet'!W8*3.25,(IF($AA$8=3,'Master Sheet'!W8*3,(IF($AA$8=2.75,'Master Sheet'!W8*2.75,(IF($AA$8=2.5,'Master Sheet'!W8*2.5,"Error")))))))))))</f>
        <v>0</v>
      </c>
      <c r="AV8" s="59">
        <f>IF($AB$8=1.25,'Master Sheet'!X8*1.25,(IF($AB$8=1.375,'Master Sheet'!X8*1.375,(IF($AB$8=1.5,'Master Sheet'!X8*1.5,(IF($AB$8=1.625,'Master Sheet'!X8*1.625,(IF($AB$8=1.75,'Master Sheet'!X8*1.75,(IF($AB$8=2,'Master Sheet'!X8*2,"Error")))))))))))</f>
        <v>0</v>
      </c>
      <c r="AW8" s="60">
        <f>IF($AC$8=1.05,'Master Sheet'!Y8*1.05,(IF($AC$8=0.975,'Master Sheet'!Y8*0.975,(IF($AC$8=0.95,'Master Sheet'!Y8*0.95,(IF($AC$8=0.925,'Master Sheet'!Y8*0.925,(IF($AC$8=0.9,'Master Sheet'!Y8*0.9,(IF($AC$8=0.875,'Master Sheet'!Y8*0.875,"Error")))))))))))</f>
        <v>0</v>
      </c>
      <c r="AX8" s="58">
        <f>IF($AA$9=4,'Master Sheet'!Z8*4,(IF($AA$9=3.5,'Master Sheet'!Z8*3.5,(IF($AA$9=3.25,'Master Sheet'!Z8*3.25,(IF($AA$9=3,'Master Sheet'!Z8*3,(IF($AA$9=2.75,'Master Sheet'!Z8*2.75,(IF($AA$9=2.5,'Master Sheet'!Z8*2.5,"Error")))))))))))</f>
        <v>0</v>
      </c>
      <c r="AY8" s="59">
        <f>IF($AB$9=1.25,'Master Sheet'!AA8*1.25,(IF($AB$9=1.375,'Master Sheet'!AA8*1.375,(IF($AB$9=1.5,'Master Sheet'!AA8*1.5,(IF($AB$9=1.625,'Master Sheet'!AA8*1.625,(IF($AB$9=1.75,'Master Sheet'!AA8*1.75,(IF($AB$9=2,'Master Sheet'!AA8*2,"Error")))))))))))</f>
        <v>0</v>
      </c>
      <c r="AZ8" s="60">
        <f>IF($AC$9=1.05,'Master Sheet'!AB8*1.05,(IF($AC$9=0.975,'Master Sheet'!AB8*0.975,(IF($AC$9=0.95,'Master Sheet'!AB8*0.95,(IF($AC$9=0.925,'Master Sheet'!AB8*0.925,(IF($AC$9=0.9,'Master Sheet'!AB8*0.9,(IF($AC$9=0.875,'Master Sheet'!AB8*0.875,"Error")))))))))))</f>
        <v>0.97499999999999998</v>
      </c>
      <c r="BA8" s="58">
        <f>IF($AA$10=4,'Master Sheet'!AC8*4,(IF($AA$10=3.5,'Master Sheet'!AC8*3.5,(IF($AA$10=3.25,'Master Sheet'!AC8*3.25,(IF($AA$10=3,'Master Sheet'!AC8*3,(IF($AA$10=2.75,'Master Sheet'!AC8*2.75,(IF($AA$10=2.5,'Master Sheet'!AC8*2.5,"Error")))))))))))</f>
        <v>0</v>
      </c>
      <c r="BB8" s="59">
        <f>IF($AB$10=1.25,'Master Sheet'!AD8*1.25,(IF($AB$10=1.375,'Master Sheet'!AD8*1.375,(IF($AB$10=1.5,'Master Sheet'!AD8*1.5,(IF($AB$10=1.625,'Master Sheet'!AD8*1.625,(IF($AB$10=1.75,'Master Sheet'!AD8*1.75,(IF($AB$10=2,'Master Sheet'!AD8*2,"Error")))))))))))</f>
        <v>0</v>
      </c>
      <c r="BC8" s="60">
        <f>IF($AC$10=1.05,'Master Sheet'!AE8*1.05,(IF($AC$10=0.975,'Master Sheet'!AE8*0.975,(IF($AC$10=0.95,'Master Sheet'!AE8*0.95,(IF($AC$10=0.925,'Master Sheet'!AE8*0.925,(IF($AC$10=0.9,'Master Sheet'!AE8*0.9,(IF($AC$10=0.875,'Master Sheet'!AE8*0.875,"Error")))))))))))</f>
        <v>0</v>
      </c>
      <c r="BD8" s="58">
        <f>IF($AA$11=4,'Master Sheet'!AF8*4,(IF($AA$11=3.5,'Master Sheet'!AF8*3.5,(IF($AA$11=3.25,'Master Sheet'!AF8*3.25,(IF($AA$11=3,'Master Sheet'!AF8*3,(IF($AA$11=2.75,'Master Sheet'!AF8*2.75,(IF($AA$11=2.5,'Master Sheet'!AF8*2.5,"Error")))))))))))</f>
        <v>0</v>
      </c>
      <c r="BE8" s="59">
        <f>IF($AB$11=1.25,'Master Sheet'!AG8*1.25,(IF($AB$11=1.375,'Master Sheet'!AG8*1.375,(IF($AB$11=1.5,'Master Sheet'!AG8*1.5,(IF($AB$11=1.625,'Master Sheet'!AG8*1.625,(IF($AB$11=1.75,'Master Sheet'!AG8*1.75,(IF($AB$11=2,'Master Sheet'!AG8*2,"Error")))))))))))</f>
        <v>0</v>
      </c>
      <c r="BF8" s="60">
        <f>IF($AC$11=1.05,'Master Sheet'!AH8*1.05,(IF($AC$11=0.975,'Master Sheet'!AH8*0.975,(IF($AC$11=0.95,'Master Sheet'!AH8*0.95,(IF($AC$11=0.925,'Master Sheet'!AH8*0.925,(IF($AC$11=0.9,'Master Sheet'!AH8*0.9,(IF($AC$11=0.875,'Master Sheet'!AH8*0.875,"Error")))))))))))</f>
        <v>0</v>
      </c>
      <c r="BG8" s="58">
        <f>IF($AA$12=4,'Master Sheet'!AI8*4,(IF($AA$12=3.5,'Master Sheet'!AI8*3.5,(IF($AA$12=3.25,'Master Sheet'!AI8*3.25,(IF($AA$12=3,'Master Sheet'!AI8*3,(IF($AA$12=2.75,'Master Sheet'!AI8*2.75,(IF($AA$12=2.5,'Master Sheet'!AI8*2.5,"Error")))))))))))</f>
        <v>0</v>
      </c>
      <c r="BH8" s="59">
        <f>IF($AB$12=1.25,'Master Sheet'!AJ8*1.25,(IF($AB$12=1.375,'Master Sheet'!AJ8*1.375,(IF($AB$12=1.5,'Master Sheet'!AJ8*1.5,(IF($AB$12=1.625,'Master Sheet'!AJ8*1.625,(IF($AB$12=1.75,'Master Sheet'!AJ8*1.75,(IF($AB$12=2,'Master Sheet'!AJ8*2,"Error")))))))))))</f>
        <v>0</v>
      </c>
      <c r="BI8" s="60">
        <f>IF($AC$12=1.05,'Master Sheet'!AK8*1.05,(IF($AC$12=0.975,'Master Sheet'!AK8*0.975,(IF($AC$12=0.95,'Master Sheet'!AK8*0.95,(IF($AC$12=0.925,'Master Sheet'!AK8*0.925,(IF($AC$12=0.9,'Master Sheet'!AK8*0.9,(IF($AC$12=0.875,'Master Sheet'!AK8*0.875,"Error")))))))))))</f>
        <v>0</v>
      </c>
      <c r="BJ8" s="58">
        <f>IF($AA$13=4,'Master Sheet'!AL8*4,(IF($AA$13=3.5,'Master Sheet'!AL8*3.5,(IF($AA$13=3.25,'Master Sheet'!AL8*3.25,(IF($AA$13=3,'Master Sheet'!AL8*3,(IF($AA$13=2.75,'Master Sheet'!AL8*2.75,(IF($AA$13=2.5,'Master Sheet'!AL8*2.5,"Error")))))))))))</f>
        <v>0</v>
      </c>
      <c r="BK8" s="59">
        <f>IF($AB$13=1.25,'Master Sheet'!AM8*1.25,(IF($AB$13=1.375,'Master Sheet'!AM8*1.375,(IF($AB$13=1.5,'Master Sheet'!AM8*1.5,(IF($AB$13=1.625,'Master Sheet'!AM8*1.625,(IF($AB$13=1.75,'Master Sheet'!AM8*1.75,(IF($AB$13=2,'Master Sheet'!AM8*2,"Error")))))))))))</f>
        <v>0</v>
      </c>
      <c r="BL8" s="60">
        <f>IF($AC$13=1.05,'Master Sheet'!AN8*1.05,(IF($AC$13=0.975,'Master Sheet'!AN8*0.975,(IF($AC$13=0.95,'Master Sheet'!AN8*0.95,(IF($AC$13=0.925,'Master Sheet'!AN8*0.925,(IF($AC$13=0.9,'Master Sheet'!AN8*0.9,(IF($AC$13=0.875,'Master Sheet'!AN8*0.875,"Error")))))))))))</f>
        <v>0</v>
      </c>
      <c r="BM8" s="58">
        <f>IF($AA$14=4,'Master Sheet'!AO8*4,(IF($AA$14=3.5,'Master Sheet'!AO8*3.5,(IF($AA$14=3.25,'Master Sheet'!AO8*3.25,(IF($AA$14=3,'Master Sheet'!AO8*3,(IF($AA$14=2.75,'Master Sheet'!AO8*2.75,(IF($AA$14=2.5,'Master Sheet'!AO8*2.5,"Error")))))))))))</f>
        <v>0</v>
      </c>
      <c r="BN8" s="59">
        <f>IF($AB$14=1.25,'Master Sheet'!AP8*1.25,(IF($AB$14=1.375,'Master Sheet'!AP8*1.375,(IF($AB$14=1.5,'Master Sheet'!AP8*1.5,(IF($AB$14=1.625,'Master Sheet'!AP8*1.625,(IF($AB$14=1.75,'Master Sheet'!AP8*1.75,(IF($AB$14=2,'Master Sheet'!AP8*2,"Error")))))))))))</f>
        <v>0</v>
      </c>
      <c r="BO8" s="60">
        <f>IF($AC$14=1.05,'Master Sheet'!AQ8*1.05,(IF($AC$14=0.975,'Master Sheet'!AQ8*0.975,(IF($AC$14=0.95,'Master Sheet'!AQ8*0.95,(IF($AC$14=0.925,'Master Sheet'!AQ8*0.925,(IF($AC$14=0.9,'Master Sheet'!AQ8*0.9,(IF($AC$14=0.875,'Master Sheet'!AQ8*0.875,"Error")))))))))))</f>
        <v>0</v>
      </c>
      <c r="BP8" s="58">
        <f>IF($AA$15=4,'Master Sheet'!AR8*4,(IF($AA$15=3.5,'Master Sheet'!AR8*3.5,(IF($AA$15=3.25,'Master Sheet'!AR8*3.25,(IF($AA$15=3,'Master Sheet'!AR8*3,(IF($AA$15=2.75,'Master Sheet'!AR8*2.75,(IF($AA$15=2.5,'Master Sheet'!AR8*2.5,"Error")))))))))))</f>
        <v>0</v>
      </c>
      <c r="BQ8" s="59">
        <f>IF($AB$15=1.25,'Master Sheet'!AS8*1.25,(IF($AB$15=1.375,'Master Sheet'!AS8*1.375,(IF($AB$15=1.5,'Master Sheet'!AS8*1.5,(IF($AB$15=1.625,'Master Sheet'!AS8*1.625,(IF($AB$15=1.75,'Master Sheet'!AS8*1.75,(IF($AB$15=2,'Master Sheet'!AS8*2,"Error")))))))))))</f>
        <v>0</v>
      </c>
      <c r="BR8" s="60">
        <f>IF($AC$15=1.05,'Master Sheet'!AT8*1.05,(IF($AC$15=0.975,'Master Sheet'!AT8*0.975,(IF($AC$15=0.95,'Master Sheet'!AT8*0.95,(IF($AC$15=0.925,'Master Sheet'!AT8*0.925,(IF($AC$15=0.9,'Master Sheet'!AT8*0.9,(IF($AC$15=0.875,'Master Sheet'!AT8*0.875,"Error")))))))))))</f>
        <v>0</v>
      </c>
      <c r="BS8" s="58">
        <f>IF($AA$16=4,'Master Sheet'!AU8*4,(IF($AA$16=3.5,'Master Sheet'!AU8*3.5,(IF($AA$16=3.25,'Master Sheet'!AU8*3.25,(IF($AA$16=3,'Master Sheet'!AU8*3,(IF($AA$16=2.75,'Master Sheet'!AU8*2.75,(IF($AA$16=2.5,'Master Sheet'!AU8*2.5,"Error")))))))))))</f>
        <v>0</v>
      </c>
      <c r="BT8" s="59">
        <f>IF($AB$16=1.25,'Master Sheet'!AV8*1.25,(IF($AB$16=1.375,'Master Sheet'!AV8*1.375,(IF($AB$16=1.5,'Master Sheet'!AV8*1.5,(IF($AB$16=1.625,'Master Sheet'!AV8*1.625,(IF($AB$16=1.75,'Master Sheet'!AV8*1.75,(IF($AB$16=2,'Master Sheet'!AV8*2,"Error")))))))))))</f>
        <v>0</v>
      </c>
      <c r="BU8" s="60">
        <f>IF($AC$16=1.05,'Master Sheet'!AW8*1.05,(IF($AC$16=0.975,'Master Sheet'!AW8*0.975,(IF($AC$16=0.95,'Master Sheet'!AW8*0.95,(IF($AC$16=0.925,'Master Sheet'!AW8*0.925,(IF($AC$16=0.9,'Master Sheet'!AW8*0.9,(IF($AC$16=0.875,'Master Sheet'!AW8*0.875,"Error")))))))))))</f>
        <v>0</v>
      </c>
      <c r="BV8" s="58">
        <f>IF($AA$17=4,'Master Sheet'!AX8*4,(IF($AA$17=3.5,'Master Sheet'!AX8*3.5,(IF($AA$17=3.25,'Master Sheet'!AX8*3.25,(IF($AA$17=3,'Master Sheet'!AX8*3,(IF($AA$17=2.75,'Master Sheet'!AX8*2.75,(IF($AA$17=2.5,'Master Sheet'!AX8*2.5,"Error")))))))))))</f>
        <v>0</v>
      </c>
      <c r="BW8" s="59">
        <f>IF($AB$17=1.25,'Master Sheet'!AY8*1.25,(IF($AB$17=1.375,'Master Sheet'!AY8*1.375,(IF($AB$17=1.5,'Master Sheet'!AY8*1.5,(IF($AB$17=1.625,'Master Sheet'!AY8*1.625,(IF($AB$17=1.75,'Master Sheet'!AY8*1.75,(IF($AB$17=2,'Master Sheet'!AY8*2,"Error")))))))))))</f>
        <v>0</v>
      </c>
      <c r="BX8" s="60">
        <f>IF($AC$17=1.05,'Master Sheet'!AZ8*1.05,(IF($AC$17=0.975,'Master Sheet'!AZ8*0.975,(IF($AC$17=0.95,'Master Sheet'!AZ8*0.95,(IF($AC$17=0.925,'Master Sheet'!AZ8*0.925,(IF($AC$17=0.9,'Master Sheet'!AZ8*0.9,(IF($AC$17=0.875,'Master Sheet'!AZ8*0.875,"Error")))))))))))</f>
        <v>0</v>
      </c>
      <c r="BY8" s="58">
        <f>IF($AA$18=4,'Master Sheet'!BA8*4,(IF($AA$18=3.5,'Master Sheet'!BA8*3.5,(IF($AA$18=3.25,'Master Sheet'!BA8*3.25,(IF($AA$18=3,'Master Sheet'!BA8*3,(IF($AA$18=2.75,'Master Sheet'!BA8*2.75,(IF($AA$18=2.5,'Master Sheet'!BA8*2.5,"Error")))))))))))</f>
        <v>2.75</v>
      </c>
      <c r="BZ8" s="59">
        <f>IF($AB$18=1.25,'Master Sheet'!BB8*1.25,(IF($AB$18=1.375,'Master Sheet'!BB8*1.375,(IF($AB$18=1.5,'Master Sheet'!BB8*1.5,(IF($AB$18=1.625,'Master Sheet'!BB8*1.625,(IF($AB$18=1.75,'Master Sheet'!BB8*1.75,(IF($AB$18=2,'Master Sheet'!BB8*2,"Error")))))))))))</f>
        <v>0</v>
      </c>
      <c r="CA8" s="60">
        <f>IF($AC$18=1.05,'Master Sheet'!BC8*1.05,(IF($AC$18=0.975,'Master Sheet'!BC8*0.975,(IF($AC$18=0.95,'Master Sheet'!BC8*0.95,(IF($AC$18=0.925,'Master Sheet'!BC8*0.925,(IF($AC$18=0.9,'Master Sheet'!BC8*0.9,(IF($AC$18=0.875,'Master Sheet'!BC8*0.875,"Error")))))))))))</f>
        <v>0</v>
      </c>
      <c r="CB8" s="58">
        <f>IF($AA$19=4,'Master Sheet'!BD8*4,(IF($AA$19=3.5,'Master Sheet'!BD8*3.5,(IF($AA$19=3.25,'Master Sheet'!BD8*3.25,(IF($AA$19=3,'Master Sheet'!BD8*3,(IF($AA$19=2.75,'Master Sheet'!BD8*2.75,(IF($AA$19=2.5,'Master Sheet'!BD8*2.5,"Error")))))))))))</f>
        <v>3.5</v>
      </c>
      <c r="CC8" s="59">
        <f>IF($AB$19=1.25,'Master Sheet'!BE8*1.25,(IF($AB$19=1.375,'Master Sheet'!BE8*1.375,(IF($AB$19=1.5,'Master Sheet'!BE8*1.5,(IF($AB$19=1.625,'Master Sheet'!BE8*1.625,(IF($AB$19=1.75,'Master Sheet'!BE8*1.75,(IF($AB$19=2,'Master Sheet'!BE8*2,"Error")))))))))))</f>
        <v>0</v>
      </c>
      <c r="CD8" s="60">
        <f>IF($AC$19=1.05,'Master Sheet'!BF8*1.05,(IF($AC$19=0.975,'Master Sheet'!BF8*0.975,(IF($AC$19=0.95,'Master Sheet'!BF8*0.95,(IF($AC$19=0.925,'Master Sheet'!BF8*0.925,(IF($AC$19=0.9,'Master Sheet'!BF8*0.9,(IF($AC$19=0.875,'Master Sheet'!BF8*0.875,"Error")))))))))))</f>
        <v>0</v>
      </c>
      <c r="CE8" s="58">
        <f>IF($AA$20=4,'Master Sheet'!BG8*4,(IF($AA$20=3.5,'Master Sheet'!BG8*3.5,(IF($AA$20=3.25,'Master Sheet'!BG8*3.25,(IF($AA$20=3,'Master Sheet'!BG8*3,(IF($AA$20=2.75,'Master Sheet'!BG8*2.75,(IF($AA$20=2.5,'Master Sheet'!BG8*2.5,"Error")))))))))))</f>
        <v>6</v>
      </c>
      <c r="CF8" s="59">
        <f>IF($AB$20=1.25,'Master Sheet'!BH8*1.25,(IF($AB$20=1.375,'Master Sheet'!BH8*1.375,(IF($AB$20=1.5,'Master Sheet'!BH8*1.5,(IF($AB$20=1.625,'Master Sheet'!BH8*1.625,(IF($AB$20=1.75,'Master Sheet'!BH8*1.75,(IF($AB$20=2,'Master Sheet'!BH8*2,"Error")))))))))))</f>
        <v>0</v>
      </c>
      <c r="CG8" s="60">
        <f>IF($AC$20=1.05,'Master Sheet'!BI8*1.05,(IF($AC$20=0.975,'Master Sheet'!BI8*0.975,(IF($AC$20=0.95,'Master Sheet'!BI8*0.95,(IF($AC$20=0.925,'Master Sheet'!BI8*0.925,(IF($AC$20=0.9,'Master Sheet'!BI8*0.9,(IF($AC$20=0.875,'Master Sheet'!BI8*0.875,"Error")))))))))))</f>
        <v>0</v>
      </c>
      <c r="CH8" s="58">
        <f>IF($AA$21=4,'Master Sheet'!BJ8*4,(IF($AA$21=3.5,'Master Sheet'!BJ8*3.5,(IF($AA$21=3.25,'Master Sheet'!BJ8*3.25,(IF($AA$21=3,'Master Sheet'!BJ8*3,(IF($AA$21=2.75,'Master Sheet'!BJ8*2.75,(IF($AA$21=2.5,'Master Sheet'!BJ8*2.5,"Error")))))))))))</f>
        <v>0</v>
      </c>
      <c r="CI8" s="59">
        <f>IF($AB$21=1.25,'Master Sheet'!BK8*1.25,(IF($AB$21=1.375,'Master Sheet'!BK8*1.375,(IF($AB$21=1.5,'Master Sheet'!BK8*1.5,(IF($AB$21=1.625,'Master Sheet'!BK8*1.625,(IF($AB$21=1.75,'Master Sheet'!BK8*1.75,(IF($AB$21=2,'Master Sheet'!BK8*2,"Error")))))))))))</f>
        <v>0</v>
      </c>
      <c r="CJ8" s="60">
        <f>IF($AC$21=1.05,'Master Sheet'!BL8*1.05,(IF($AC$21=0.975,'Master Sheet'!BL8*0.975,(IF($AC$21=0.95,'Master Sheet'!BL8*0.95,(IF($AC$21=0.925,'Master Sheet'!BL8*0.925,(IF($AC$21=0.9,'Master Sheet'!BL8*0.9,(IF($AC$21=0.875,'Master Sheet'!BL8*0.875,"Error")))))))))))</f>
        <v>0</v>
      </c>
      <c r="CK8" s="58">
        <f>IF($AA$22=4,'Master Sheet'!BM8*4,(IF($AA$22=3.5,'Master Sheet'!BM8*3.5,(IF($AA$22=3.25,'Master Sheet'!BM8*3.25,(IF($AA$22=3,'Master Sheet'!BM8*3,(IF($AA$22=2.75,'Master Sheet'!BM8*2.75,(IF($AA$22=2.5,'Master Sheet'!BM8*2.5,"Error")))))))))))</f>
        <v>0</v>
      </c>
      <c r="CL8" s="59">
        <f>IF($AB$22=1.25,'Master Sheet'!BN8*1.25,(IF($AB$22=1.375,'Master Sheet'!BN8*1.375,(IF($AB$22=1.5,'Master Sheet'!BN8*1.5,(IF($AB$22=1.625,'Master Sheet'!BN8*1.625,(IF($AB$22=1.75,'Master Sheet'!BN8*1.75,(IF($AB$22=2,'Master Sheet'!BN8*2,"Error")))))))))))</f>
        <v>0</v>
      </c>
      <c r="CM8" s="60">
        <f>IF($AC$22=1.05,'Master Sheet'!BO8*1.05,(IF($AC$22=0.975,'Master Sheet'!BO8*0.975,(IF($AC$22=0.95,'Master Sheet'!BO8*0.95,(IF($AC$22=0.925,'Master Sheet'!BO8*0.925,(IF($AC$22=0.9,'Master Sheet'!BO8*0.9,(IF($AC$22=0.875,'Master Sheet'!BO8*0.875,"Error")))))))))))</f>
        <v>0</v>
      </c>
      <c r="CN8" s="58">
        <f>IF($AA$23=4,'Master Sheet'!BP8*4,(IF($AA$23=3.5,'Master Sheet'!BP8*3.5,(IF($AA$23=3.25,'Master Sheet'!BP8*3.25,(IF($AA$23=3,'Master Sheet'!BP8*3,(IF($AA$23=2.75,'Master Sheet'!BP8*2.75,(IF($AA$23=2.5,'Master Sheet'!BP8*2.5,"Error")))))))))))</f>
        <v>0</v>
      </c>
      <c r="CO8" s="59">
        <f>IF($AB$23=1.25,'Master Sheet'!BQ8*1.25,(IF($AB$23=1.375,'Master Sheet'!BQ8*1.375,(IF($AB$23=1.5,'Master Sheet'!BQ8*1.5,(IF($AB$23=1.625,'Master Sheet'!BQ8*1.625,(IF($AB$23=1.75,'Master Sheet'!BQ8*1.75,(IF($AB$23=2,'Master Sheet'!BQ8*2,"Error")))))))))))</f>
        <v>0</v>
      </c>
      <c r="CP8" s="60">
        <f>IF($AC$23=1.05,'Master Sheet'!BR8*1.05,(IF($AC$23=0.975,'Master Sheet'!BR8*0.975,(IF($AC$23=0.95,'Master Sheet'!BR8*0.95,(IF($AC$23=0.925,'Master Sheet'!BR8*0.925,(IF($AC$23=0.9,'Master Sheet'!BR8*0.9,(IF($AC$23=0.875,'Master Sheet'!BR8*0.875,"Error")))))))))))</f>
        <v>0</v>
      </c>
      <c r="CQ8" s="58">
        <f>IF($AA$24=4,'Master Sheet'!BS8*4,(IF($AA$24=3.5,'Master Sheet'!BS8*3.5,(IF($AA$24=3.25,'Master Sheet'!BS8*3.25,(IF($AA$24=3,'Master Sheet'!BS8*3,(IF($AA$24=2.75,'Master Sheet'!BS8*2.75,(IF($AA$24=2.5,'Master Sheet'!BS8*2.5,"Error")))))))))))</f>
        <v>0</v>
      </c>
      <c r="CR8" s="59">
        <f>IF($AB$24=1.25,'Master Sheet'!BT8*1.25,(IF($AB$24=1.375,'Master Sheet'!BT8*1.375,(IF($AB$24=1.5,'Master Sheet'!BT8*1.5,(IF($AB$24=1.625,'Master Sheet'!BT8*1.625,(IF($AB$24=1.75,'Master Sheet'!BT8*1.75,(IF($AB$24=2,'Master Sheet'!BT8*2,"Error")))))))))))</f>
        <v>0</v>
      </c>
      <c r="CS8" s="60">
        <f>IF($AC$24=1.05,'Master Sheet'!BU8*1.05,(IF($AC$24=0.975,'Master Sheet'!BU8*0.975,(IF($AC$24=0.95,'Master Sheet'!BU8*0.95,(IF($AC$24=0.925,'Master Sheet'!BU8*0.925,(IF($AC$24=0.9,'Master Sheet'!BU8*0.9,(IF($AC$24=0.875,'Master Sheet'!BU8*0.875,"Error")))))))))))</f>
        <v>0</v>
      </c>
      <c r="CT8" s="58">
        <f>IF($AA$25=4,'Master Sheet'!BV8*4,(IF($AA$25=3.5,'Master Sheet'!BV8*3.5,(IF($AA$25=3.25,'Master Sheet'!BV8*3.25,(IF($AA$25=3,'Master Sheet'!BV8*3,(IF($AA$25=2.75,'Master Sheet'!BV8*2.75,(IF($AA$25=2.5,'Master Sheet'!BV8*2.5,"Error")))))))))))</f>
        <v>2.5</v>
      </c>
      <c r="CU8" s="59">
        <f>IF($AB$25=1.25,'Master Sheet'!BW8*1.25,(IF($AB$25=1.375,'Master Sheet'!BW8*1.375,(IF($AB$25=1.5,'Master Sheet'!BW8*1.5,(IF($AB$25=1.625,'Master Sheet'!BW8*1.625,(IF($AB$25=1.75,'Master Sheet'!BW8*1.75,(IF($AB$25=2,'Master Sheet'!BW8*2,"Error")))))))))))</f>
        <v>0</v>
      </c>
      <c r="CV8" s="60">
        <f>IF($AC$25=1.05,'Master Sheet'!BX8*1.05,(IF($AC$25=0.975,'Master Sheet'!BX8*0.975,(IF($AC$25=0.95,'Master Sheet'!BX8*0.95,(IF($AC$25=0.925,'Master Sheet'!BX8*0.925,(IF($AC$25=0.9,'Master Sheet'!BX8*0.9,(IF($AC$25=0.875,'Master Sheet'!BX8*0.875,"Error")))))))))))</f>
        <v>0</v>
      </c>
      <c r="CW8" s="58">
        <f>IF($AA$26=4,'Master Sheet'!BY8*4,(IF($AA$26=3.5,'Master Sheet'!BY8*3.5,(IF($AA$26=3.25,'Master Sheet'!BY8*3.25,(IF($AA$26=3,'Master Sheet'!BY8*3,(IF($AA$26=2.75,'Master Sheet'!BY8*2.75,(IF($AA$26=2.5,'Master Sheet'!BY8*2.5,"Error")))))))))))</f>
        <v>0</v>
      </c>
      <c r="CX8" s="59">
        <f>IF($AB$26=1.25,'Master Sheet'!BZ8*1.25,(IF($AB$26=1.375,'Master Sheet'!BZ8*1.375,(IF($AB$26=1.5,'Master Sheet'!BZ8*1.5,(IF($AB$26=1.625,'Master Sheet'!BZ8*1.625,(IF($AB$26=1.75,'Master Sheet'!BZ8*1.75,(IF($AB$26=2,'Master Sheet'!BZ8*2,"Error")))))))))))</f>
        <v>0</v>
      </c>
      <c r="CY8" s="60">
        <f>IF($AC$26=1.05,'Master Sheet'!CA8*1.05,(IF($AC$26=0.975,'Master Sheet'!CA8*0.975,(IF($AC$26=0.95,'Master Sheet'!CA8*0.95,(IF($AC$26=0.925,'Master Sheet'!CA8*0.925,(IF($AC$26=0.9,'Master Sheet'!CA8*0.9,(IF($AC$26=0.875,'Master Sheet'!CA8*0.875,"Error")))))))))))</f>
        <v>0</v>
      </c>
      <c r="CZ8" s="58">
        <f>IF($AA$27=4,'Master Sheet'!CB8*4,(IF($AA$27=3.5,'Master Sheet'!CB8*3.5,(IF($AA$27=3.25,'Master Sheet'!CB8*3.25,(IF($AA$27=3,'Master Sheet'!CB8*3,(IF($AA$27=2.75,'Master Sheet'!CB8*2.75,(IF($AA$27=2.5,'Master Sheet'!CB8*2.5,"Error")))))))))))</f>
        <v>0</v>
      </c>
      <c r="DA8" s="59">
        <f>IF($AB$27=1.25,'Master Sheet'!CC8*1.25,(IF($AB$27=1.375,'Master Sheet'!CC8*1.375,(IF($AB$27=1.5,'Master Sheet'!CC8*1.5,(IF($AB$27=1.625,'Master Sheet'!CC8*1.625,(IF($AB$27=1.75,'Master Sheet'!CC8*1.75,(IF($AB$27=2,'Master Sheet'!CC8*2,"Error")))))))))))</f>
        <v>0</v>
      </c>
      <c r="DB8" s="60">
        <f>IF($AC$27=1.05,'Master Sheet'!CD8*1.05,(IF($AC$27=0.975,'Master Sheet'!CD8*0.975,(IF($AC$27=0.95,'Master Sheet'!CD8*0.95,(IF($AC$27=0.925,'Master Sheet'!CD8*0.925,(IF($AC$27=0.9,'Master Sheet'!CD8*0.9,(IF($AC$27=0.875,'Master Sheet'!CD8*0.875,"Error")))))))))))</f>
        <v>0</v>
      </c>
      <c r="DC8">
        <f t="shared" si="10"/>
        <v>14.75</v>
      </c>
      <c r="DD8">
        <f t="shared" si="0"/>
        <v>0</v>
      </c>
      <c r="DE8">
        <f t="shared" si="0"/>
        <v>0.97499999999999998</v>
      </c>
      <c r="DF8" s="4" t="s">
        <v>17</v>
      </c>
      <c r="DG8">
        <f>(IF('Master Sheet'!E8=0,"NGP",(((DC8+DE8)-DD8)/'Master Sheet'!E8)))</f>
        <v>2.6208333333333331</v>
      </c>
      <c r="DI8">
        <f>(IF('Master Sheet'!E8=0,"NGP",(((DC8+DE8))/'Master Sheet'!E8)))</f>
        <v>2.6208333333333331</v>
      </c>
      <c r="DJ8" s="4" t="s">
        <v>17</v>
      </c>
      <c r="DK8">
        <f>((IF('Master Sheet'!E8=0,$DM$4,((((DC8+DE8)-DD8)/'Master Sheet'!E8)+$DM$8))))</f>
        <v>4.1520833333333336</v>
      </c>
      <c r="DM8">
        <f>ABS(DM4)</f>
        <v>1.53125</v>
      </c>
    </row>
    <row r="9" spans="1:118">
      <c r="A9" s="1" t="s">
        <v>5</v>
      </c>
      <c r="B9" t="str">
        <f>IF('Master Sheet'!F9=1,"Yes","No")</f>
        <v>No</v>
      </c>
      <c r="C9" t="str">
        <f t="shared" si="1"/>
        <v>N/A</v>
      </c>
      <c r="D9" s="57"/>
      <c r="E9" s="1" t="s">
        <v>5</v>
      </c>
      <c r="F9" t="str">
        <f>IF('Master Sheet'!F9=0.75,"Yes",IF(AND('Master Sheet'!F9&gt;0.75,'Master Sheet'!F9&lt;1),"Yes","No"))</f>
        <v>Yes</v>
      </c>
      <c r="G9">
        <f t="shared" si="2"/>
        <v>3.5</v>
      </c>
      <c r="H9" s="57"/>
      <c r="I9" s="1" t="s">
        <v>5</v>
      </c>
      <c r="J9" t="str">
        <f>IF('Master Sheet'!F9=0.5,"Yes",IF(AND('Master Sheet'!F9&gt;0.5,'Master Sheet'!F9&lt;0.75),"Yes","No"))</f>
        <v>No</v>
      </c>
      <c r="K9" t="str">
        <f t="shared" si="3"/>
        <v>N/A</v>
      </c>
      <c r="L9" s="57"/>
      <c r="M9" s="1" t="s">
        <v>5</v>
      </c>
      <c r="N9" t="str">
        <f>IF('Master Sheet'!F9=0.25,"Yes",IF(AND('Master Sheet'!F9&gt;0.25,'Master Sheet'!F9&lt;0.5),"Yes","No"))</f>
        <v>No</v>
      </c>
      <c r="O9" t="str">
        <f t="shared" si="4"/>
        <v>N/A</v>
      </c>
      <c r="P9" s="57"/>
      <c r="Q9" s="1" t="s">
        <v>5</v>
      </c>
      <c r="R9" t="str">
        <f>IF('Master Sheet'!F9=0.001,"Yes",IF(AND('Master Sheet'!F9&gt;0,'Master Sheet'!F9&lt;0.25),"Yes","No"))</f>
        <v>No</v>
      </c>
      <c r="S9" t="str">
        <f t="shared" si="5"/>
        <v>N/A</v>
      </c>
      <c r="T9" s="57"/>
      <c r="U9" s="1" t="s">
        <v>5</v>
      </c>
      <c r="V9" t="str">
        <f>IF('Master Sheet'!F9=0,"Yes","No")</f>
        <v>No</v>
      </c>
      <c r="W9" t="str">
        <f t="shared" si="6"/>
        <v>N/A</v>
      </c>
      <c r="X9" s="57"/>
      <c r="Z9" s="1" t="s">
        <v>5</v>
      </c>
      <c r="AA9">
        <f t="shared" si="7"/>
        <v>3.5</v>
      </c>
      <c r="AB9">
        <f t="shared" si="8"/>
        <v>1.375</v>
      </c>
      <c r="AC9">
        <f t="shared" si="9"/>
        <v>0.97499999999999998</v>
      </c>
      <c r="AE9" s="1" t="s">
        <v>5</v>
      </c>
      <c r="AF9" s="58">
        <f>IF($AA$3=4,'Master Sheet'!H9*4,(IF($AA$3=3.5,'Master Sheet'!H9*3.5,(IF($AA$3=3.25,'Master Sheet'!H9*3.25,(IF($AA$3=3,'Master Sheet'!H9*3,(IF($AA$3=2.75,'Master Sheet'!H9*2.75,(IF($AA$3=2.5,'Master Sheet'!H9*2.5,"Error")))))))))))</f>
        <v>2.75</v>
      </c>
      <c r="AG9" s="59">
        <f>IF($AB$3=1.25,'Master Sheet'!I9*1.25,(IF($AB$3=1.375,'Master Sheet'!I9*1.375,(IF($AB$3=1.5,'Master Sheet'!I9*1.5,(IF($AB$3=1.625,'Master Sheet'!I9*1.625,(IF($AB$3=1.75,'Master Sheet'!I9*1.75,(IF($AB$3=2,'Master Sheet'!I9*2,"Error")))))))))))</f>
        <v>0</v>
      </c>
      <c r="AH9" s="60">
        <f>IF($AC$3=1.05,'Master Sheet'!J9*1.05,(IF($AC$3=0.975,'Master Sheet'!J9*0.975,(IF($AC$3=0.95,'Master Sheet'!J9*0.95,(IF($AC$3=0.925,'Master Sheet'!J9*0.925,(IF($AC$3=0.9,'Master Sheet'!J9*0.9,(IF($AC$3=0.875,'Master Sheet'!J9*0.875,"Error")))))))))))</f>
        <v>0</v>
      </c>
      <c r="AI9" s="58">
        <f>IF($AA$4=4,'Master Sheet'!K9*4,(IF($AA$4=3.5,'Master Sheet'!K9*3.5,(IF($AA$4=3.25,'Master Sheet'!K9*3.25,(IF($AA$4=3,'Master Sheet'!K9*3,(IF($AA$4=2.75,'Master Sheet'!K9*2.75,(IF($AA$4=2.5,'Master Sheet'!K9*2.5,"Error")))))))))))</f>
        <v>3.25</v>
      </c>
      <c r="AJ9" s="59">
        <f>IF($AB$4=1.25,'Master Sheet'!L9*1.25,(IF($AB$4=1.375,'Master Sheet'!L9*1.375,(IF($AB$4=1.5,'Master Sheet'!L9*1.5,(IF($AB$4=1.625,'Master Sheet'!L9*1.625,(IF($AB$4=1.75,'Master Sheet'!L9*1.75,(IF($AB$4=2,'Master Sheet'!L9*2,"Error")))))))))))</f>
        <v>0</v>
      </c>
      <c r="AK9" s="60">
        <f>IF($AC$4=1.05,'Master Sheet'!M9*1.05,(IF($AC$4=0.975,'Master Sheet'!M9*0.975,(IF($AC$4=0.95,'Master Sheet'!M9*0.95,(IF($AC$4=0.925,'Master Sheet'!M9*0.925,(IF($AC$4=0.9,'Master Sheet'!M9*0.9,(IF($AC$4=0.875,'Master Sheet'!M9*0.875,"Error")))))))))))</f>
        <v>0</v>
      </c>
      <c r="AL9" s="58">
        <f>IF($AA$5=4,'Master Sheet'!N9*4,(IF($AA$5=3.5,'Master Sheet'!N9*3.5,(IF($AA$5=3.25,'Master Sheet'!N9*3.25,(IF($AA$5=3,'Master Sheet'!N9*3,(IF($AA$5=2.75,'Master Sheet'!N9*2.75,(IF($AA$5=2.5,'Master Sheet'!N9*2.5,"Error")))))))))))</f>
        <v>2.75</v>
      </c>
      <c r="AM9" s="59">
        <f>IF($AB$5=1.25,'Master Sheet'!O9*1.25,(IF($AB$5=1.375,'Master Sheet'!O9*1.375,(IF($AB$5=1.5,'Master Sheet'!O9*1.5,(IF($AB$5=1.625,'Master Sheet'!O9*1.625,(IF($AB$5=1.75,'Master Sheet'!O9*1.75,(IF($AB$5=2,'Master Sheet'!O9*2,"Error")))))))))))</f>
        <v>0</v>
      </c>
      <c r="AN9" s="60">
        <f>IF($AC$5=1.05,'Master Sheet'!P9*1.05,(IF($AC$5=0.975,'Master Sheet'!P9*0.975,(IF($AC$5=0.95,'Master Sheet'!P9*0.95,(IF($AC$5=0.925,'Master Sheet'!P9*0.925,(IF($AC$5=0.9,'Master Sheet'!P9*0.9,(IF($AC$5=0.875,'Master Sheet'!P9*0.875,"Error")))))))))))</f>
        <v>0</v>
      </c>
      <c r="AO9" s="58">
        <f>IF($AA$6=4,'Master Sheet'!Q9*4,(IF($AA$6=3.5,'Master Sheet'!Q9*3.5,(IF($AA$6=3.25,'Master Sheet'!Q9*3.25,(IF($AA$6=3,'Master Sheet'!Q9*3,(IF($AA$6=2.75,'Master Sheet'!Q9*2.75,(IF($AA$6=2.5,'Master Sheet'!Q9*2.5,"Error")))))))))))</f>
        <v>0</v>
      </c>
      <c r="AP9" s="59">
        <f>IF($AB$6=1.25,'Master Sheet'!R9*1.25,(IF($AB$6=1.375,'Master Sheet'!R9*1.375,(IF($AB$6=1.5,'Master Sheet'!R9*1.5,(IF($AB$6=1.625,'Master Sheet'!R9*1.625,(IF($AB$6=1.75,'Master Sheet'!R9*1.75,(IF($AB$6=2,'Master Sheet'!R9*2,"Error")))))))))))</f>
        <v>0</v>
      </c>
      <c r="AQ9" s="60">
        <f>IF($AC$6=1.05,'Master Sheet'!S9*1.05,(IF($AC$6=0.975,'Master Sheet'!S9*0.975,(IF($AC$6=0.95,'Master Sheet'!S9*0.95,(IF($AC$6=0.925,'Master Sheet'!S9*0.925,(IF($AC$6=0.9,'Master Sheet'!S9*0.9,(IF($AC$6=0.875,'Master Sheet'!S9*0.875,"Error")))))))))))</f>
        <v>0</v>
      </c>
      <c r="AR9" s="58">
        <f>IF($AA$7=4,'Master Sheet'!T9*4,(IF($AA$7=3.5,'Master Sheet'!T9*3.5,(IF($AA$7=3.25,'Master Sheet'!T9*3.25,(IF($AA$7=3,'Master Sheet'!T9*3,(IF($AA$7=2.75,'Master Sheet'!T9*2.75,(IF($AA$7=2.5,'Master Sheet'!T9*2.5,"Error")))))))))))</f>
        <v>0</v>
      </c>
      <c r="AS9" s="59">
        <f>IF($AB$7=1.25,'Master Sheet'!U9*1.25,(IF($AB$7=1.375,'Master Sheet'!U9*1.375,(IF($AB$7=1.5,'Master Sheet'!U9*1.5,(IF($AB$7=1.625,'Master Sheet'!U9*1.625,(IF($AB$7=1.75,'Master Sheet'!U9*1.75,(IF($AB$7=2,'Master Sheet'!U9*2,"Error")))))))))))</f>
        <v>0</v>
      </c>
      <c r="AT9" s="60">
        <f>IF($AC$7=1.05,'Master Sheet'!V9*1.05,(IF($AC$7=0.975,'Master Sheet'!V9*0.975,(IF($AC$7=0.95,'Master Sheet'!V9*0.95,(IF($AC$7=0.925,'Master Sheet'!V9*0.925,(IF($AC$7=0.9,'Master Sheet'!V9*0.9,(IF($AC$7=0.875,'Master Sheet'!V9*0.875,"Error")))))))))))</f>
        <v>0</v>
      </c>
      <c r="AU9" s="58">
        <f>IF($AA$8=4,'Master Sheet'!W9*4,(IF($AA$8=3.5,'Master Sheet'!W9*3.5,(IF($AA$8=3.25,'Master Sheet'!W9*3.25,(IF($AA$8=3,'Master Sheet'!W9*3,(IF($AA$8=2.75,'Master Sheet'!W9*2.75,(IF($AA$8=2.5,'Master Sheet'!W9*2.5,"Error")))))))))))</f>
        <v>3.5</v>
      </c>
      <c r="AV9" s="59">
        <f>IF($AB$8=1.25,'Master Sheet'!X9*1.25,(IF($AB$8=1.375,'Master Sheet'!X9*1.375,(IF($AB$8=1.5,'Master Sheet'!X9*1.5,(IF($AB$8=1.625,'Master Sheet'!X9*1.625,(IF($AB$8=1.75,'Master Sheet'!X9*1.75,(IF($AB$8=2,'Master Sheet'!X9*2,"Error")))))))))))</f>
        <v>0</v>
      </c>
      <c r="AW9" s="60">
        <f>IF($AC$8=1.05,'Master Sheet'!Y9*1.05,(IF($AC$8=0.975,'Master Sheet'!Y9*0.975,(IF($AC$8=0.95,'Master Sheet'!Y9*0.95,(IF($AC$8=0.925,'Master Sheet'!Y9*0.925,(IF($AC$8=0.9,'Master Sheet'!Y9*0.9,(IF($AC$8=0.875,'Master Sheet'!Y9*0.875,"Error")))))))))))</f>
        <v>0</v>
      </c>
      <c r="AX9" s="58">
        <f>IF($AA$9=4,'Master Sheet'!Z9*4,(IF($AA$9=3.5,'Master Sheet'!Z9*3.5,(IF($AA$9=3.25,'Master Sheet'!Z9*3.25,(IF($AA$9=3,'Master Sheet'!Z9*3,(IF($AA$9=2.75,'Master Sheet'!Z9*2.75,(IF($AA$9=2.5,'Master Sheet'!Z9*2.5,"Error")))))))))))</f>
        <v>0</v>
      </c>
      <c r="AY9" s="59">
        <f>IF($AB$9=1.25,'Master Sheet'!AA9*1.25,(IF($AB$9=1.375,'Master Sheet'!AA9*1.375,(IF($AB$9=1.5,'Master Sheet'!AA9*1.5,(IF($AB$9=1.625,'Master Sheet'!AA9*1.625,(IF($AB$9=1.75,'Master Sheet'!AA9*1.75,(IF($AB$9=2,'Master Sheet'!AA9*2,"Error")))))))))))</f>
        <v>0</v>
      </c>
      <c r="AZ9" s="60">
        <f>IF($AC$9=1.05,'Master Sheet'!AB9*1.05,(IF($AC$9=0.975,'Master Sheet'!AB9*0.975,(IF($AC$9=0.95,'Master Sheet'!AB9*0.95,(IF($AC$9=0.925,'Master Sheet'!AB9*0.925,(IF($AC$9=0.9,'Master Sheet'!AB9*0.9,(IF($AC$9=0.875,'Master Sheet'!AB9*0.875,"Error")))))))))))</f>
        <v>0</v>
      </c>
      <c r="BA9" s="58">
        <f>IF($AA$10=4,'Master Sheet'!AC9*4,(IF($AA$10=3.5,'Master Sheet'!AC9*3.5,(IF($AA$10=3.25,'Master Sheet'!AC9*3.25,(IF($AA$10=3,'Master Sheet'!AC9*3,(IF($AA$10=2.75,'Master Sheet'!AC9*2.75,(IF($AA$10=2.5,'Master Sheet'!AC9*2.5,"Error")))))))))))</f>
        <v>0</v>
      </c>
      <c r="BB9" s="59">
        <f>IF($AB$10=1.25,'Master Sheet'!AD9*1.25,(IF($AB$10=1.375,'Master Sheet'!AD9*1.375,(IF($AB$10=1.5,'Master Sheet'!AD9*1.5,(IF($AB$10=1.625,'Master Sheet'!AD9*1.625,(IF($AB$10=1.75,'Master Sheet'!AD9*1.75,(IF($AB$10=2,'Master Sheet'!AD9*2,"Error")))))))))))</f>
        <v>0</v>
      </c>
      <c r="BC9" s="60">
        <f>IF($AC$10=1.05,'Master Sheet'!AE9*1.05,(IF($AC$10=0.975,'Master Sheet'!AE9*0.975,(IF($AC$10=0.95,'Master Sheet'!AE9*0.95,(IF($AC$10=0.925,'Master Sheet'!AE9*0.925,(IF($AC$10=0.9,'Master Sheet'!AE9*0.9,(IF($AC$10=0.875,'Master Sheet'!AE9*0.875,"Error")))))))))))</f>
        <v>0</v>
      </c>
      <c r="BD9" s="58">
        <f>IF($AA$11=4,'Master Sheet'!AF9*4,(IF($AA$11=3.5,'Master Sheet'!AF9*3.5,(IF($AA$11=3.25,'Master Sheet'!AF9*3.25,(IF($AA$11=3,'Master Sheet'!AF9*3,(IF($AA$11=2.75,'Master Sheet'!AF9*2.75,(IF($AA$11=2.5,'Master Sheet'!AF9*2.5,"Error")))))))))))</f>
        <v>0</v>
      </c>
      <c r="BE9" s="59">
        <f>IF($AB$11=1.25,'Master Sheet'!AG9*1.25,(IF($AB$11=1.375,'Master Sheet'!AG9*1.375,(IF($AB$11=1.5,'Master Sheet'!AG9*1.5,(IF($AB$11=1.625,'Master Sheet'!AG9*1.625,(IF($AB$11=1.75,'Master Sheet'!AG9*1.75,(IF($AB$11=2,'Master Sheet'!AG9*2,"Error")))))))))))</f>
        <v>0</v>
      </c>
      <c r="BF9" s="60">
        <f>IF($AC$11=1.05,'Master Sheet'!AH9*1.05,(IF($AC$11=0.975,'Master Sheet'!AH9*0.975,(IF($AC$11=0.95,'Master Sheet'!AH9*0.95,(IF($AC$11=0.925,'Master Sheet'!AH9*0.925,(IF($AC$11=0.9,'Master Sheet'!AH9*0.9,(IF($AC$11=0.875,'Master Sheet'!AH9*0.875,"Error")))))))))))</f>
        <v>0</v>
      </c>
      <c r="BG9" s="58">
        <f>IF($AA$12=4,'Master Sheet'!AI9*4,(IF($AA$12=3.5,'Master Sheet'!AI9*3.5,(IF($AA$12=3.25,'Master Sheet'!AI9*3.25,(IF($AA$12=3,'Master Sheet'!AI9*3,(IF($AA$12=2.75,'Master Sheet'!AI9*2.75,(IF($AA$12=2.5,'Master Sheet'!AI9*2.5,"Error")))))))))))</f>
        <v>0</v>
      </c>
      <c r="BH9" s="59">
        <f>IF($AB$12=1.25,'Master Sheet'!AJ9*1.25,(IF($AB$12=1.375,'Master Sheet'!AJ9*1.375,(IF($AB$12=1.5,'Master Sheet'!AJ9*1.5,(IF($AB$12=1.625,'Master Sheet'!AJ9*1.625,(IF($AB$12=1.75,'Master Sheet'!AJ9*1.75,(IF($AB$12=2,'Master Sheet'!AJ9*2,"Error")))))))))))</f>
        <v>0</v>
      </c>
      <c r="BI9" s="60">
        <f>IF($AC$12=1.05,'Master Sheet'!AK9*1.05,(IF($AC$12=0.975,'Master Sheet'!AK9*0.975,(IF($AC$12=0.95,'Master Sheet'!AK9*0.95,(IF($AC$12=0.925,'Master Sheet'!AK9*0.925,(IF($AC$12=0.9,'Master Sheet'!AK9*0.9,(IF($AC$12=0.875,'Master Sheet'!AK9*0.875,"Error")))))))))))</f>
        <v>0</v>
      </c>
      <c r="BJ9" s="58">
        <f>IF($AA$13=4,'Master Sheet'!AL9*4,(IF($AA$13=3.5,'Master Sheet'!AL9*3.5,(IF($AA$13=3.25,'Master Sheet'!AL9*3.25,(IF($AA$13=3,'Master Sheet'!AL9*3,(IF($AA$13=2.75,'Master Sheet'!AL9*2.75,(IF($AA$13=2.5,'Master Sheet'!AL9*2.5,"Error")))))))))))</f>
        <v>0</v>
      </c>
      <c r="BK9" s="59">
        <f>IF($AB$13=1.25,'Master Sheet'!AM9*1.25,(IF($AB$13=1.375,'Master Sheet'!AM9*1.375,(IF($AB$13=1.5,'Master Sheet'!AM9*1.5,(IF($AB$13=1.625,'Master Sheet'!AM9*1.625,(IF($AB$13=1.75,'Master Sheet'!AM9*1.75,(IF($AB$13=2,'Master Sheet'!AM9*2,"Error")))))))))))</f>
        <v>2.75</v>
      </c>
      <c r="BL9" s="60">
        <f>IF($AC$13=1.05,'Master Sheet'!AN9*1.05,(IF($AC$13=0.975,'Master Sheet'!AN9*0.975,(IF($AC$13=0.95,'Master Sheet'!AN9*0.95,(IF($AC$13=0.925,'Master Sheet'!AN9*0.925,(IF($AC$13=0.9,'Master Sheet'!AN9*0.9,(IF($AC$13=0.875,'Master Sheet'!AN9*0.875,"Error")))))))))))</f>
        <v>0</v>
      </c>
      <c r="BM9" s="58">
        <f>IF($AA$14=4,'Master Sheet'!AO9*4,(IF($AA$14=3.5,'Master Sheet'!AO9*3.5,(IF($AA$14=3.25,'Master Sheet'!AO9*3.25,(IF($AA$14=3,'Master Sheet'!AO9*3,(IF($AA$14=2.75,'Master Sheet'!AO9*2.75,(IF($AA$14=2.5,'Master Sheet'!AO9*2.5,"Error")))))))))))</f>
        <v>0</v>
      </c>
      <c r="BN9" s="59">
        <f>IF($AB$14=1.25,'Master Sheet'!AP9*1.25,(IF($AB$14=1.375,'Master Sheet'!AP9*1.375,(IF($AB$14=1.5,'Master Sheet'!AP9*1.5,(IF($AB$14=1.625,'Master Sheet'!AP9*1.625,(IF($AB$14=1.75,'Master Sheet'!AP9*1.75,(IF($AB$14=2,'Master Sheet'!AP9*2,"Error")))))))))))</f>
        <v>0</v>
      </c>
      <c r="BO9" s="60">
        <f>IF($AC$14=1.05,'Master Sheet'!AQ9*1.05,(IF($AC$14=0.975,'Master Sheet'!AQ9*0.975,(IF($AC$14=0.95,'Master Sheet'!AQ9*0.95,(IF($AC$14=0.925,'Master Sheet'!AQ9*0.925,(IF($AC$14=0.9,'Master Sheet'!AQ9*0.9,(IF($AC$14=0.875,'Master Sheet'!AQ9*0.875,"Error")))))))))))</f>
        <v>0</v>
      </c>
      <c r="BP9" s="58">
        <f>IF($AA$15=4,'Master Sheet'!AR9*4,(IF($AA$15=3.5,'Master Sheet'!AR9*3.5,(IF($AA$15=3.25,'Master Sheet'!AR9*3.25,(IF($AA$15=3,'Master Sheet'!AR9*3,(IF($AA$15=2.75,'Master Sheet'!AR9*2.75,(IF($AA$15=2.5,'Master Sheet'!AR9*2.5,"Error")))))))))))</f>
        <v>5</v>
      </c>
      <c r="BQ9" s="59">
        <f>IF($AB$15=1.25,'Master Sheet'!AS9*1.25,(IF($AB$15=1.375,'Master Sheet'!AS9*1.375,(IF($AB$15=1.5,'Master Sheet'!AS9*1.5,(IF($AB$15=1.625,'Master Sheet'!AS9*1.625,(IF($AB$15=1.75,'Master Sheet'!AS9*1.75,(IF($AB$15=2,'Master Sheet'!AS9*2,"Error")))))))))))</f>
        <v>0</v>
      </c>
      <c r="BR9" s="60">
        <f>IF($AC$15=1.05,'Master Sheet'!AT9*1.05,(IF($AC$15=0.975,'Master Sheet'!AT9*0.975,(IF($AC$15=0.95,'Master Sheet'!AT9*0.95,(IF($AC$15=0.925,'Master Sheet'!AT9*0.925,(IF($AC$15=0.9,'Master Sheet'!AT9*0.9,(IF($AC$15=0.875,'Master Sheet'!AT9*0.875,"Error")))))))))))</f>
        <v>0</v>
      </c>
      <c r="BS9" s="58">
        <f>IF($AA$16=4,'Master Sheet'!AU9*4,(IF($AA$16=3.5,'Master Sheet'!AU9*3.5,(IF($AA$16=3.25,'Master Sheet'!AU9*3.25,(IF($AA$16=3,'Master Sheet'!AU9*3,(IF($AA$16=2.75,'Master Sheet'!AU9*2.75,(IF($AA$16=2.5,'Master Sheet'!AU9*2.5,"Error")))))))))))</f>
        <v>0</v>
      </c>
      <c r="BT9" s="59">
        <f>IF($AB$16=1.25,'Master Sheet'!AV9*1.25,(IF($AB$16=1.375,'Master Sheet'!AV9*1.375,(IF($AB$16=1.5,'Master Sheet'!AV9*1.5,(IF($AB$16=1.625,'Master Sheet'!AV9*1.625,(IF($AB$16=1.75,'Master Sheet'!AV9*1.75,(IF($AB$16=2,'Master Sheet'!AV9*2,"Error")))))))))))</f>
        <v>0</v>
      </c>
      <c r="BU9" s="60">
        <f>IF($AC$16=1.05,'Master Sheet'!AW9*1.05,(IF($AC$16=0.975,'Master Sheet'!AW9*0.975,(IF($AC$16=0.95,'Master Sheet'!AW9*0.95,(IF($AC$16=0.925,'Master Sheet'!AW9*0.925,(IF($AC$16=0.9,'Master Sheet'!AW9*0.9,(IF($AC$16=0.875,'Master Sheet'!AW9*0.875,"Error")))))))))))</f>
        <v>0</v>
      </c>
      <c r="BV9" s="58">
        <f>IF($AA$17=4,'Master Sheet'!AX9*4,(IF($AA$17=3.5,'Master Sheet'!AX9*3.5,(IF($AA$17=3.25,'Master Sheet'!AX9*3.25,(IF($AA$17=3,'Master Sheet'!AX9*3,(IF($AA$17=2.75,'Master Sheet'!AX9*2.75,(IF($AA$17=2.5,'Master Sheet'!AX9*2.5,"Error")))))))))))</f>
        <v>3.25</v>
      </c>
      <c r="BW9" s="59">
        <f>IF($AB$17=1.25,'Master Sheet'!AY9*1.25,(IF($AB$17=1.375,'Master Sheet'!AY9*1.375,(IF($AB$17=1.5,'Master Sheet'!AY9*1.5,(IF($AB$17=1.625,'Master Sheet'!AY9*1.625,(IF($AB$17=1.75,'Master Sheet'!AY9*1.75,(IF($AB$17=2,'Master Sheet'!AY9*2,"Error")))))))))))</f>
        <v>0</v>
      </c>
      <c r="BX9" s="60">
        <f>IF($AC$17=1.05,'Master Sheet'!AZ9*1.05,(IF($AC$17=0.975,'Master Sheet'!AZ9*0.975,(IF($AC$17=0.95,'Master Sheet'!AZ9*0.95,(IF($AC$17=0.925,'Master Sheet'!AZ9*0.925,(IF($AC$17=0.9,'Master Sheet'!AZ9*0.9,(IF($AC$17=0.875,'Master Sheet'!AZ9*0.875,"Error")))))))))))</f>
        <v>0</v>
      </c>
      <c r="BY9" s="58">
        <f>IF($AA$18=4,'Master Sheet'!BA9*4,(IF($AA$18=3.5,'Master Sheet'!BA9*3.5,(IF($AA$18=3.25,'Master Sheet'!BA9*3.25,(IF($AA$18=3,'Master Sheet'!BA9*3,(IF($AA$18=2.75,'Master Sheet'!BA9*2.75,(IF($AA$18=2.5,'Master Sheet'!BA9*2.5,"Error")))))))))))</f>
        <v>2.75</v>
      </c>
      <c r="BZ9" s="59">
        <f>IF($AB$18=1.25,'Master Sheet'!BB9*1.25,(IF($AB$18=1.375,'Master Sheet'!BB9*1.375,(IF($AB$18=1.5,'Master Sheet'!BB9*1.5,(IF($AB$18=1.625,'Master Sheet'!BB9*1.625,(IF($AB$18=1.75,'Master Sheet'!BB9*1.75,(IF($AB$18=2,'Master Sheet'!BB9*2,"Error")))))))))))</f>
        <v>0</v>
      </c>
      <c r="CA9" s="60">
        <f>IF($AC$18=1.05,'Master Sheet'!BC9*1.05,(IF($AC$18=0.975,'Master Sheet'!BC9*0.975,(IF($AC$18=0.95,'Master Sheet'!BC9*0.95,(IF($AC$18=0.925,'Master Sheet'!BC9*0.925,(IF($AC$18=0.9,'Master Sheet'!BC9*0.9,(IF($AC$18=0.875,'Master Sheet'!BC9*0.875,"Error")))))))))))</f>
        <v>0</v>
      </c>
      <c r="CB9" s="58">
        <f>IF($AA$19=4,'Master Sheet'!BD9*4,(IF($AA$19=3.5,'Master Sheet'!BD9*3.5,(IF($AA$19=3.25,'Master Sheet'!BD9*3.25,(IF($AA$19=3,'Master Sheet'!BD9*3,(IF($AA$19=2.75,'Master Sheet'!BD9*2.75,(IF($AA$19=2.5,'Master Sheet'!BD9*2.5,"Error")))))))))))</f>
        <v>0</v>
      </c>
      <c r="CC9" s="59">
        <f>IF($AB$19=1.25,'Master Sheet'!BE9*1.25,(IF($AB$19=1.375,'Master Sheet'!BE9*1.375,(IF($AB$19=1.5,'Master Sheet'!BE9*1.5,(IF($AB$19=1.625,'Master Sheet'!BE9*1.625,(IF($AB$19=1.75,'Master Sheet'!BE9*1.75,(IF($AB$19=2,'Master Sheet'!BE9*2,"Error")))))))))))</f>
        <v>1.375</v>
      </c>
      <c r="CD9" s="60">
        <f>IF($AC$19=1.05,'Master Sheet'!BF9*1.05,(IF($AC$19=0.975,'Master Sheet'!BF9*0.975,(IF($AC$19=0.95,'Master Sheet'!BF9*0.95,(IF($AC$19=0.925,'Master Sheet'!BF9*0.925,(IF($AC$19=0.9,'Master Sheet'!BF9*0.9,(IF($AC$19=0.875,'Master Sheet'!BF9*0.875,"Error")))))))))))</f>
        <v>0</v>
      </c>
      <c r="CE9" s="58">
        <f>IF($AA$20=4,'Master Sheet'!BG9*4,(IF($AA$20=3.5,'Master Sheet'!BG9*3.5,(IF($AA$20=3.25,'Master Sheet'!BG9*3.25,(IF($AA$20=3,'Master Sheet'!BG9*3,(IF($AA$20=2.75,'Master Sheet'!BG9*2.75,(IF($AA$20=2.5,'Master Sheet'!BG9*2.5,"Error")))))))))))</f>
        <v>3</v>
      </c>
      <c r="CF9" s="59">
        <f>IF($AB$20=1.25,'Master Sheet'!BH9*1.25,(IF($AB$20=1.375,'Master Sheet'!BH9*1.375,(IF($AB$20=1.5,'Master Sheet'!BH9*1.5,(IF($AB$20=1.625,'Master Sheet'!BH9*1.625,(IF($AB$20=1.75,'Master Sheet'!BH9*1.75,(IF($AB$20=2,'Master Sheet'!BH9*2,"Error")))))))))))</f>
        <v>0</v>
      </c>
      <c r="CG9" s="60">
        <f>IF($AC$20=1.05,'Master Sheet'!BI9*1.05,(IF($AC$20=0.975,'Master Sheet'!BI9*0.975,(IF($AC$20=0.95,'Master Sheet'!BI9*0.95,(IF($AC$20=0.925,'Master Sheet'!BI9*0.925,(IF($AC$20=0.9,'Master Sheet'!BI9*0.9,(IF($AC$20=0.875,'Master Sheet'!BI9*0.875,"Error")))))))))))</f>
        <v>0</v>
      </c>
      <c r="CH9" s="58">
        <f>IF($AA$21=4,'Master Sheet'!BJ9*4,(IF($AA$21=3.5,'Master Sheet'!BJ9*3.5,(IF($AA$21=3.25,'Master Sheet'!BJ9*3.25,(IF($AA$21=3,'Master Sheet'!BJ9*3,(IF($AA$21=2.75,'Master Sheet'!BJ9*2.75,(IF($AA$21=2.5,'Master Sheet'!BJ9*2.5,"Error")))))))))))</f>
        <v>0</v>
      </c>
      <c r="CI9" s="59">
        <f>IF($AB$21=1.25,'Master Sheet'!BK9*1.25,(IF($AB$21=1.375,'Master Sheet'!BK9*1.375,(IF($AB$21=1.5,'Master Sheet'!BK9*1.5,(IF($AB$21=1.625,'Master Sheet'!BK9*1.625,(IF($AB$21=1.75,'Master Sheet'!BK9*1.75,(IF($AB$21=2,'Master Sheet'!BK9*2,"Error")))))))))))</f>
        <v>0</v>
      </c>
      <c r="CJ9" s="60">
        <f>IF($AC$21=1.05,'Master Sheet'!BL9*1.05,(IF($AC$21=0.975,'Master Sheet'!BL9*0.975,(IF($AC$21=0.95,'Master Sheet'!BL9*0.95,(IF($AC$21=0.925,'Master Sheet'!BL9*0.925,(IF($AC$21=0.9,'Master Sheet'!BL9*0.9,(IF($AC$21=0.875,'Master Sheet'!BL9*0.875,"Error")))))))))))</f>
        <v>0</v>
      </c>
      <c r="CK9" s="58">
        <f>IF($AA$22=4,'Master Sheet'!BM9*4,(IF($AA$22=3.5,'Master Sheet'!BM9*3.5,(IF($AA$22=3.25,'Master Sheet'!BM9*3.25,(IF($AA$22=3,'Master Sheet'!BM9*3,(IF($AA$22=2.75,'Master Sheet'!BM9*2.75,(IF($AA$22=2.5,'Master Sheet'!BM9*2.5,"Error")))))))))))</f>
        <v>0</v>
      </c>
      <c r="CL9" s="59">
        <f>IF($AB$22=1.25,'Master Sheet'!BN9*1.25,(IF($AB$22=1.375,'Master Sheet'!BN9*1.375,(IF($AB$22=1.5,'Master Sheet'!BN9*1.5,(IF($AB$22=1.625,'Master Sheet'!BN9*1.625,(IF($AB$22=1.75,'Master Sheet'!BN9*1.75,(IF($AB$22=2,'Master Sheet'!BN9*2,"Error")))))))))))</f>
        <v>0</v>
      </c>
      <c r="CM9" s="60">
        <f>IF($AC$22=1.05,'Master Sheet'!BO9*1.05,(IF($AC$22=0.975,'Master Sheet'!BO9*0.975,(IF($AC$22=0.95,'Master Sheet'!BO9*0.95,(IF($AC$22=0.925,'Master Sheet'!BO9*0.925,(IF($AC$22=0.9,'Master Sheet'!BO9*0.9,(IF($AC$22=0.875,'Master Sheet'!BO9*0.875,"Error")))))))))))</f>
        <v>0</v>
      </c>
      <c r="CN9" s="58">
        <f>IF($AA$23=4,'Master Sheet'!BP9*4,(IF($AA$23=3.5,'Master Sheet'!BP9*3.5,(IF($AA$23=3.25,'Master Sheet'!BP9*3.25,(IF($AA$23=3,'Master Sheet'!BP9*3,(IF($AA$23=2.75,'Master Sheet'!BP9*2.75,(IF($AA$23=2.5,'Master Sheet'!BP9*2.5,"Error")))))))))))</f>
        <v>0</v>
      </c>
      <c r="CO9" s="59">
        <f>IF($AB$23=1.25,'Master Sheet'!BQ9*1.25,(IF($AB$23=1.375,'Master Sheet'!BQ9*1.375,(IF($AB$23=1.5,'Master Sheet'!BQ9*1.5,(IF($AB$23=1.625,'Master Sheet'!BQ9*1.625,(IF($AB$23=1.75,'Master Sheet'!BQ9*1.75,(IF($AB$23=2,'Master Sheet'!BQ9*2,"Error")))))))))))</f>
        <v>0</v>
      </c>
      <c r="CP9" s="60">
        <f>IF($AC$23=1.05,'Master Sheet'!BR9*1.05,(IF($AC$23=0.975,'Master Sheet'!BR9*0.975,(IF($AC$23=0.95,'Master Sheet'!BR9*0.95,(IF($AC$23=0.925,'Master Sheet'!BR9*0.925,(IF($AC$23=0.9,'Master Sheet'!BR9*0.9,(IF($AC$23=0.875,'Master Sheet'!BR9*0.875,"Error")))))))))))</f>
        <v>0</v>
      </c>
      <c r="CQ9" s="58">
        <f>IF($AA$24=4,'Master Sheet'!BS9*4,(IF($AA$24=3.5,'Master Sheet'!BS9*3.5,(IF($AA$24=3.25,'Master Sheet'!BS9*3.25,(IF($AA$24=3,'Master Sheet'!BS9*3,(IF($AA$24=2.75,'Master Sheet'!BS9*2.75,(IF($AA$24=2.5,'Master Sheet'!BS9*2.5,"Error")))))))))))</f>
        <v>0</v>
      </c>
      <c r="CR9" s="59">
        <f>IF($AB$24=1.25,'Master Sheet'!BT9*1.25,(IF($AB$24=1.375,'Master Sheet'!BT9*1.375,(IF($AB$24=1.5,'Master Sheet'!BT9*1.5,(IF($AB$24=1.625,'Master Sheet'!BT9*1.625,(IF($AB$24=1.75,'Master Sheet'!BT9*1.75,(IF($AB$24=2,'Master Sheet'!BT9*2,"Error")))))))))))</f>
        <v>0</v>
      </c>
      <c r="CS9" s="60">
        <f>IF($AC$24=1.05,'Master Sheet'!BU9*1.05,(IF($AC$24=0.975,'Master Sheet'!BU9*0.975,(IF($AC$24=0.95,'Master Sheet'!BU9*0.95,(IF($AC$24=0.925,'Master Sheet'!BU9*0.925,(IF($AC$24=0.9,'Master Sheet'!BU9*0.9,(IF($AC$24=0.875,'Master Sheet'!BU9*0.875,"Error")))))))))))</f>
        <v>0</v>
      </c>
      <c r="CT9" s="58">
        <f>IF($AA$25=4,'Master Sheet'!BV9*4,(IF($AA$25=3.5,'Master Sheet'!BV9*3.5,(IF($AA$25=3.25,'Master Sheet'!BV9*3.25,(IF($AA$25=3,'Master Sheet'!BV9*3,(IF($AA$25=2.75,'Master Sheet'!BV9*2.75,(IF($AA$25=2.5,'Master Sheet'!BV9*2.5,"Error")))))))))))</f>
        <v>2.5</v>
      </c>
      <c r="CU9" s="59">
        <f>IF($AB$25=1.25,'Master Sheet'!BW9*1.25,(IF($AB$25=1.375,'Master Sheet'!BW9*1.375,(IF($AB$25=1.5,'Master Sheet'!BW9*1.5,(IF($AB$25=1.625,'Master Sheet'!BW9*1.625,(IF($AB$25=1.75,'Master Sheet'!BW9*1.75,(IF($AB$25=2,'Master Sheet'!BW9*2,"Error")))))))))))</f>
        <v>0</v>
      </c>
      <c r="CV9" s="60">
        <f>IF($AC$25=1.05,'Master Sheet'!BX9*1.05,(IF($AC$25=0.975,'Master Sheet'!BX9*0.975,(IF($AC$25=0.95,'Master Sheet'!BX9*0.95,(IF($AC$25=0.925,'Master Sheet'!BX9*0.925,(IF($AC$25=0.9,'Master Sheet'!BX9*0.9,(IF($AC$25=0.875,'Master Sheet'!BX9*0.875,"Error")))))))))))</f>
        <v>0</v>
      </c>
      <c r="CW9" s="58">
        <f>IF($AA$26=4,'Master Sheet'!BY9*4,(IF($AA$26=3.5,'Master Sheet'!BY9*3.5,(IF($AA$26=3.25,'Master Sheet'!BY9*3.25,(IF($AA$26=3,'Master Sheet'!BY9*3,(IF($AA$26=2.75,'Master Sheet'!BY9*2.75,(IF($AA$26=2.5,'Master Sheet'!BY9*2.5,"Error")))))))))))</f>
        <v>0</v>
      </c>
      <c r="CX9" s="59">
        <f>IF($AB$26=1.25,'Master Sheet'!BZ9*1.25,(IF($AB$26=1.375,'Master Sheet'!BZ9*1.375,(IF($AB$26=1.5,'Master Sheet'!BZ9*1.5,(IF($AB$26=1.625,'Master Sheet'!BZ9*1.625,(IF($AB$26=1.75,'Master Sheet'!BZ9*1.75,(IF($AB$26=2,'Master Sheet'!BZ9*2,"Error")))))))))))</f>
        <v>0</v>
      </c>
      <c r="CY9" s="60">
        <f>IF($AC$26=1.05,'Master Sheet'!CA9*1.05,(IF($AC$26=0.975,'Master Sheet'!CA9*0.975,(IF($AC$26=0.95,'Master Sheet'!CA9*0.95,(IF($AC$26=0.925,'Master Sheet'!CA9*0.925,(IF($AC$26=0.9,'Master Sheet'!CA9*0.9,(IF($AC$26=0.875,'Master Sheet'!CA9*0.875,"Error")))))))))))</f>
        <v>0</v>
      </c>
      <c r="CZ9" s="58">
        <f>IF($AA$27=4,'Master Sheet'!CB9*4,(IF($AA$27=3.5,'Master Sheet'!CB9*3.5,(IF($AA$27=3.25,'Master Sheet'!CB9*3.25,(IF($AA$27=3,'Master Sheet'!CB9*3,(IF($AA$27=2.75,'Master Sheet'!CB9*2.75,(IF($AA$27=2.5,'Master Sheet'!CB9*2.5,"Error")))))))))))</f>
        <v>0</v>
      </c>
      <c r="DA9" s="59">
        <f>IF($AB$27=1.25,'Master Sheet'!CC9*1.25,(IF($AB$27=1.375,'Master Sheet'!CC9*1.375,(IF($AB$27=1.5,'Master Sheet'!CC9*1.5,(IF($AB$27=1.625,'Master Sheet'!CC9*1.625,(IF($AB$27=1.75,'Master Sheet'!CC9*1.75,(IF($AB$27=2,'Master Sheet'!CC9*2,"Error")))))))))))</f>
        <v>0</v>
      </c>
      <c r="DB9" s="60">
        <f>IF($AC$27=1.05,'Master Sheet'!CD9*1.05,(IF($AC$27=0.975,'Master Sheet'!CD9*0.975,(IF($AC$27=0.95,'Master Sheet'!CD9*0.95,(IF($AC$27=0.925,'Master Sheet'!CD9*0.925,(IF($AC$27=0.9,'Master Sheet'!CD9*0.9,(IF($AC$27=0.875,'Master Sheet'!CD9*0.875,"Error")))))))))))</f>
        <v>0</v>
      </c>
      <c r="DC9">
        <f t="shared" si="10"/>
        <v>28.75</v>
      </c>
      <c r="DD9">
        <f t="shared" si="0"/>
        <v>4.125</v>
      </c>
      <c r="DE9">
        <f t="shared" si="0"/>
        <v>0</v>
      </c>
      <c r="DF9" s="1" t="s">
        <v>5</v>
      </c>
      <c r="DG9">
        <f>(IF('Master Sheet'!E9=0,"NGP",(((DC9+DE9)-DD9)/'Master Sheet'!E9)))</f>
        <v>1.8942307692307692</v>
      </c>
      <c r="DI9">
        <f>(IF('Master Sheet'!E9=0,"NGP",(((DC9+DE9))/'Master Sheet'!E9)))</f>
        <v>2.2115384615384617</v>
      </c>
      <c r="DJ9" s="1" t="s">
        <v>5</v>
      </c>
      <c r="DK9">
        <f>((IF('Master Sheet'!E9=0,$DM$4,((((DC9+DE9)-DD9)/'Master Sheet'!E9)+$DM$8))))</f>
        <v>3.4254807692307692</v>
      </c>
    </row>
    <row r="10" spans="1:118">
      <c r="A10" s="2" t="s">
        <v>25</v>
      </c>
      <c r="B10" t="str">
        <f>IF('Master Sheet'!F10=1,"Yes","No")</f>
        <v>No</v>
      </c>
      <c r="C10" t="str">
        <f t="shared" si="1"/>
        <v>N/A</v>
      </c>
      <c r="D10" s="57"/>
      <c r="E10" s="2" t="s">
        <v>25</v>
      </c>
      <c r="F10" t="str">
        <f>IF('Master Sheet'!F10=0.75,"Yes",IF(AND('Master Sheet'!F10&gt;0.75,'Master Sheet'!F10&lt;1),"Yes","No"))</f>
        <v>No</v>
      </c>
      <c r="G10" t="str">
        <f t="shared" si="2"/>
        <v>N/A</v>
      </c>
      <c r="H10" s="57"/>
      <c r="I10" s="2" t="s">
        <v>25</v>
      </c>
      <c r="J10" t="str">
        <f>IF('Master Sheet'!F10=0.5,"Yes",IF(AND('Master Sheet'!F10&gt;0.5,'Master Sheet'!F10&lt;0.75),"Yes","No"))</f>
        <v>No</v>
      </c>
      <c r="K10" t="str">
        <f t="shared" si="3"/>
        <v>N/A</v>
      </c>
      <c r="L10" s="57"/>
      <c r="M10" s="2" t="s">
        <v>25</v>
      </c>
      <c r="N10" t="str">
        <f>IF('Master Sheet'!F10=0.25,"Yes",IF(AND('Master Sheet'!F10&gt;0.25,'Master Sheet'!F10&lt;0.5),"Yes","No"))</f>
        <v>No</v>
      </c>
      <c r="O10" t="str">
        <f t="shared" si="4"/>
        <v>N/A</v>
      </c>
      <c r="P10" s="57"/>
      <c r="Q10" s="2" t="s">
        <v>25</v>
      </c>
      <c r="R10" t="str">
        <f>IF('Master Sheet'!F10=0.001,"Yes",IF(AND('Master Sheet'!F10&gt;0,'Master Sheet'!F10&lt;0.25),"Yes","No"))</f>
        <v>No</v>
      </c>
      <c r="S10" t="str">
        <f t="shared" si="5"/>
        <v>N/A</v>
      </c>
      <c r="T10" s="57"/>
      <c r="U10" s="2" t="s">
        <v>25</v>
      </c>
      <c r="V10" t="str">
        <f>IF('Master Sheet'!F10=0,"Yes","No")</f>
        <v>Yes</v>
      </c>
      <c r="W10">
        <f t="shared" si="6"/>
        <v>2.5</v>
      </c>
      <c r="X10" s="57"/>
      <c r="Z10" s="2" t="s">
        <v>25</v>
      </c>
      <c r="AA10">
        <f t="shared" si="7"/>
        <v>2.5</v>
      </c>
      <c r="AB10">
        <f t="shared" si="8"/>
        <v>2</v>
      </c>
      <c r="AC10">
        <f t="shared" si="9"/>
        <v>0.875</v>
      </c>
      <c r="AE10" s="2" t="s">
        <v>25</v>
      </c>
      <c r="AF10" s="58">
        <f>IF($AA$3=4,'Master Sheet'!H10*4,(IF($AA$3=3.5,'Master Sheet'!H10*3.5,(IF($AA$3=3.25,'Master Sheet'!H10*3.25,(IF($AA$3=3,'Master Sheet'!H10*3,(IF($AA$3=2.75,'Master Sheet'!H10*2.75,(IF($AA$3=2.5,'Master Sheet'!H10*2.5,"Error")))))))))))</f>
        <v>0</v>
      </c>
      <c r="AG10" s="59">
        <f>IF($AB$3=1.25,'Master Sheet'!I10*1.25,(IF($AB$3=1.375,'Master Sheet'!I10*1.375,(IF($AB$3=1.5,'Master Sheet'!I10*1.5,(IF($AB$3=1.625,'Master Sheet'!I10*1.625,(IF($AB$3=1.75,'Master Sheet'!I10*1.75,(IF($AB$3=2,'Master Sheet'!I10*2,"Error")))))))))))</f>
        <v>0</v>
      </c>
      <c r="AH10" s="60">
        <f>IF($AC$3=1.05,'Master Sheet'!J10*1.05,(IF($AC$3=0.975,'Master Sheet'!J10*0.975,(IF($AC$3=0.95,'Master Sheet'!J10*0.95,(IF($AC$3=0.925,'Master Sheet'!J10*0.925,(IF($AC$3=0.9,'Master Sheet'!J10*0.9,(IF($AC$3=0.875,'Master Sheet'!J10*0.875,"Error")))))))))))</f>
        <v>0</v>
      </c>
      <c r="AI10" s="58">
        <f>IF($AA$4=4,'Master Sheet'!K10*4,(IF($AA$4=3.5,'Master Sheet'!K10*3.5,(IF($AA$4=3.25,'Master Sheet'!K10*3.25,(IF($AA$4=3,'Master Sheet'!K10*3,(IF($AA$4=2.75,'Master Sheet'!K10*2.75,(IF($AA$4=2.5,'Master Sheet'!K10*2.5,"Error")))))))))))</f>
        <v>0</v>
      </c>
      <c r="AJ10" s="59">
        <f>IF($AB$4=1.25,'Master Sheet'!L10*1.25,(IF($AB$4=1.375,'Master Sheet'!L10*1.375,(IF($AB$4=1.5,'Master Sheet'!L10*1.5,(IF($AB$4=1.625,'Master Sheet'!L10*1.625,(IF($AB$4=1.75,'Master Sheet'!L10*1.75,(IF($AB$4=2,'Master Sheet'!L10*2,"Error")))))))))))</f>
        <v>0</v>
      </c>
      <c r="AK10" s="60">
        <f>IF($AC$4=1.05,'Master Sheet'!M10*1.05,(IF($AC$4=0.975,'Master Sheet'!M10*0.975,(IF($AC$4=0.95,'Master Sheet'!M10*0.95,(IF($AC$4=0.925,'Master Sheet'!M10*0.925,(IF($AC$4=0.9,'Master Sheet'!M10*0.9,(IF($AC$4=0.875,'Master Sheet'!M10*0.875,"Error")))))))))))</f>
        <v>0</v>
      </c>
      <c r="AL10" s="58">
        <f>IF($AA$5=4,'Master Sheet'!N10*4,(IF($AA$5=3.5,'Master Sheet'!N10*3.5,(IF($AA$5=3.25,'Master Sheet'!N10*3.25,(IF($AA$5=3,'Master Sheet'!N10*3,(IF($AA$5=2.75,'Master Sheet'!N10*2.75,(IF($AA$5=2.5,'Master Sheet'!N10*2.5,"Error")))))))))))</f>
        <v>0</v>
      </c>
      <c r="AM10" s="59">
        <f>IF($AB$5=1.25,'Master Sheet'!O10*1.25,(IF($AB$5=1.375,'Master Sheet'!O10*1.375,(IF($AB$5=1.5,'Master Sheet'!O10*1.5,(IF($AB$5=1.625,'Master Sheet'!O10*1.625,(IF($AB$5=1.75,'Master Sheet'!O10*1.75,(IF($AB$5=2,'Master Sheet'!O10*2,"Error")))))))))))</f>
        <v>0</v>
      </c>
      <c r="AN10" s="60">
        <f>IF($AC$5=1.05,'Master Sheet'!P10*1.05,(IF($AC$5=0.975,'Master Sheet'!P10*0.975,(IF($AC$5=0.95,'Master Sheet'!P10*0.95,(IF($AC$5=0.925,'Master Sheet'!P10*0.925,(IF($AC$5=0.9,'Master Sheet'!P10*0.9,(IF($AC$5=0.875,'Master Sheet'!P10*0.875,"Error")))))))))))</f>
        <v>0</v>
      </c>
      <c r="AO10" s="58">
        <f>IF($AA$6=4,'Master Sheet'!Q10*4,(IF($AA$6=3.5,'Master Sheet'!Q10*3.5,(IF($AA$6=3.25,'Master Sheet'!Q10*3.25,(IF($AA$6=3,'Master Sheet'!Q10*3,(IF($AA$6=2.75,'Master Sheet'!Q10*2.75,(IF($AA$6=2.5,'Master Sheet'!Q10*2.5,"Error")))))))))))</f>
        <v>0</v>
      </c>
      <c r="AP10" s="59">
        <f>IF($AB$6=1.25,'Master Sheet'!R10*1.25,(IF($AB$6=1.375,'Master Sheet'!R10*1.375,(IF($AB$6=1.5,'Master Sheet'!R10*1.5,(IF($AB$6=1.625,'Master Sheet'!R10*1.625,(IF($AB$6=1.75,'Master Sheet'!R10*1.75,(IF($AB$6=2,'Master Sheet'!R10*2,"Error")))))))))))</f>
        <v>0</v>
      </c>
      <c r="AQ10" s="60">
        <f>IF($AC$6=1.05,'Master Sheet'!S10*1.05,(IF($AC$6=0.975,'Master Sheet'!S10*0.975,(IF($AC$6=0.95,'Master Sheet'!S10*0.95,(IF($AC$6=0.925,'Master Sheet'!S10*0.925,(IF($AC$6=0.9,'Master Sheet'!S10*0.9,(IF($AC$6=0.875,'Master Sheet'!S10*0.875,"Error")))))))))))</f>
        <v>0</v>
      </c>
      <c r="AR10" s="58">
        <f>IF($AA$7=4,'Master Sheet'!T10*4,(IF($AA$7=3.5,'Master Sheet'!T10*3.5,(IF($AA$7=3.25,'Master Sheet'!T10*3.25,(IF($AA$7=3,'Master Sheet'!T10*3,(IF($AA$7=2.75,'Master Sheet'!T10*2.75,(IF($AA$7=2.5,'Master Sheet'!T10*2.5,"Error")))))))))))</f>
        <v>0</v>
      </c>
      <c r="AS10" s="59">
        <f>IF($AB$7=1.25,'Master Sheet'!U10*1.25,(IF($AB$7=1.375,'Master Sheet'!U10*1.375,(IF($AB$7=1.5,'Master Sheet'!U10*1.5,(IF($AB$7=1.625,'Master Sheet'!U10*1.625,(IF($AB$7=1.75,'Master Sheet'!U10*1.75,(IF($AB$7=2,'Master Sheet'!U10*2,"Error")))))))))))</f>
        <v>0</v>
      </c>
      <c r="AT10" s="60">
        <f>IF($AC$7=1.05,'Master Sheet'!V10*1.05,(IF($AC$7=0.975,'Master Sheet'!V10*0.975,(IF($AC$7=0.95,'Master Sheet'!V10*0.95,(IF($AC$7=0.925,'Master Sheet'!V10*0.925,(IF($AC$7=0.9,'Master Sheet'!V10*0.9,(IF($AC$7=0.875,'Master Sheet'!V10*0.875,"Error")))))))))))</f>
        <v>0</v>
      </c>
      <c r="AU10" s="58">
        <f>IF($AA$8=4,'Master Sheet'!W10*4,(IF($AA$8=3.5,'Master Sheet'!W10*3.5,(IF($AA$8=3.25,'Master Sheet'!W10*3.25,(IF($AA$8=3,'Master Sheet'!W10*3,(IF($AA$8=2.75,'Master Sheet'!W10*2.75,(IF($AA$8=2.5,'Master Sheet'!W10*2.5,"Error")))))))))))</f>
        <v>0</v>
      </c>
      <c r="AV10" s="59">
        <f>IF($AB$8=1.25,'Master Sheet'!X10*1.25,(IF($AB$8=1.375,'Master Sheet'!X10*1.375,(IF($AB$8=1.5,'Master Sheet'!X10*1.5,(IF($AB$8=1.625,'Master Sheet'!X10*1.625,(IF($AB$8=1.75,'Master Sheet'!X10*1.75,(IF($AB$8=2,'Master Sheet'!X10*2,"Error")))))))))))</f>
        <v>0</v>
      </c>
      <c r="AW10" s="60">
        <f>IF($AC$8=1.05,'Master Sheet'!Y10*1.05,(IF($AC$8=0.975,'Master Sheet'!Y10*0.975,(IF($AC$8=0.95,'Master Sheet'!Y10*0.95,(IF($AC$8=0.925,'Master Sheet'!Y10*0.925,(IF($AC$8=0.9,'Master Sheet'!Y10*0.9,(IF($AC$8=0.875,'Master Sheet'!Y10*0.875,"Error")))))))))))</f>
        <v>0</v>
      </c>
      <c r="AX10" s="58">
        <f>IF($AA$9=4,'Master Sheet'!Z10*4,(IF($AA$9=3.5,'Master Sheet'!Z10*3.5,(IF($AA$9=3.25,'Master Sheet'!Z10*3.25,(IF($AA$9=3,'Master Sheet'!Z10*3,(IF($AA$9=2.75,'Master Sheet'!Z10*2.75,(IF($AA$9=2.5,'Master Sheet'!Z10*2.5,"Error")))))))))))</f>
        <v>0</v>
      </c>
      <c r="AY10" s="59">
        <f>IF($AB$9=1.25,'Master Sheet'!AA10*1.25,(IF($AB$9=1.375,'Master Sheet'!AA10*1.375,(IF($AB$9=1.5,'Master Sheet'!AA10*1.5,(IF($AB$9=1.625,'Master Sheet'!AA10*1.625,(IF($AB$9=1.75,'Master Sheet'!AA10*1.75,(IF($AB$9=2,'Master Sheet'!AA10*2,"Error")))))))))))</f>
        <v>0</v>
      </c>
      <c r="AZ10" s="60">
        <f>IF($AC$9=1.05,'Master Sheet'!AB10*1.05,(IF($AC$9=0.975,'Master Sheet'!AB10*0.975,(IF($AC$9=0.95,'Master Sheet'!AB10*0.95,(IF($AC$9=0.925,'Master Sheet'!AB10*0.925,(IF($AC$9=0.9,'Master Sheet'!AB10*0.9,(IF($AC$9=0.875,'Master Sheet'!AB10*0.875,"Error")))))))))))</f>
        <v>0</v>
      </c>
      <c r="BA10" s="58">
        <f>IF($AA$10=4,'Master Sheet'!AC10*4,(IF($AA$10=3.5,'Master Sheet'!AC10*3.5,(IF($AA$10=3.25,'Master Sheet'!AC10*3.25,(IF($AA$10=3,'Master Sheet'!AC10*3,(IF($AA$10=2.75,'Master Sheet'!AC10*2.75,(IF($AA$10=2.5,'Master Sheet'!AC10*2.5,"Error")))))))))))</f>
        <v>0</v>
      </c>
      <c r="BB10" s="59">
        <f>IF($AB$10=1.25,'Master Sheet'!AD10*1.25,(IF($AB$10=1.375,'Master Sheet'!AD10*1.375,(IF($AB$10=1.5,'Master Sheet'!AD10*1.5,(IF($AB$10=1.625,'Master Sheet'!AD10*1.625,(IF($AB$10=1.75,'Master Sheet'!AD10*1.75,(IF($AB$10=2,'Master Sheet'!AD10*2,"Error")))))))))))</f>
        <v>0</v>
      </c>
      <c r="BC10" s="60">
        <f>IF($AC$10=1.05,'Master Sheet'!AE10*1.05,(IF($AC$10=0.975,'Master Sheet'!AE10*0.975,(IF($AC$10=0.95,'Master Sheet'!AE10*0.95,(IF($AC$10=0.925,'Master Sheet'!AE10*0.925,(IF($AC$10=0.9,'Master Sheet'!AE10*0.9,(IF($AC$10=0.875,'Master Sheet'!AE10*0.875,"Error")))))))))))</f>
        <v>0</v>
      </c>
      <c r="BD10" s="58">
        <f>IF($AA$11=4,'Master Sheet'!AF10*4,(IF($AA$11=3.5,'Master Sheet'!AF10*3.5,(IF($AA$11=3.25,'Master Sheet'!AF10*3.25,(IF($AA$11=3,'Master Sheet'!AF10*3,(IF($AA$11=2.75,'Master Sheet'!AF10*2.75,(IF($AA$11=2.5,'Master Sheet'!AF10*2.5,"Error")))))))))))</f>
        <v>0</v>
      </c>
      <c r="BE10" s="59">
        <f>IF($AB$11=1.25,'Master Sheet'!AG10*1.25,(IF($AB$11=1.375,'Master Sheet'!AG10*1.375,(IF($AB$11=1.5,'Master Sheet'!AG10*1.5,(IF($AB$11=1.625,'Master Sheet'!AG10*1.625,(IF($AB$11=1.75,'Master Sheet'!AG10*1.75,(IF($AB$11=2,'Master Sheet'!AG10*2,"Error")))))))))))</f>
        <v>0</v>
      </c>
      <c r="BF10" s="60">
        <f>IF($AC$11=1.05,'Master Sheet'!AH10*1.05,(IF($AC$11=0.975,'Master Sheet'!AH10*0.975,(IF($AC$11=0.95,'Master Sheet'!AH10*0.95,(IF($AC$11=0.925,'Master Sheet'!AH10*0.925,(IF($AC$11=0.9,'Master Sheet'!AH10*0.9,(IF($AC$11=0.875,'Master Sheet'!AH10*0.875,"Error")))))))))))</f>
        <v>0</v>
      </c>
      <c r="BG10" s="58">
        <f>IF($AA$12=4,'Master Sheet'!AI10*4,(IF($AA$12=3.5,'Master Sheet'!AI10*3.5,(IF($AA$12=3.25,'Master Sheet'!AI10*3.25,(IF($AA$12=3,'Master Sheet'!AI10*3,(IF($AA$12=2.75,'Master Sheet'!AI10*2.75,(IF($AA$12=2.5,'Master Sheet'!AI10*2.5,"Error")))))))))))</f>
        <v>0</v>
      </c>
      <c r="BH10" s="59">
        <f>IF($AB$12=1.25,'Master Sheet'!AJ10*1.25,(IF($AB$12=1.375,'Master Sheet'!AJ10*1.375,(IF($AB$12=1.5,'Master Sheet'!AJ10*1.5,(IF($AB$12=1.625,'Master Sheet'!AJ10*1.625,(IF($AB$12=1.75,'Master Sheet'!AJ10*1.75,(IF($AB$12=2,'Master Sheet'!AJ10*2,"Error")))))))))))</f>
        <v>0</v>
      </c>
      <c r="BI10" s="60">
        <f>IF($AC$12=1.05,'Master Sheet'!AK10*1.05,(IF($AC$12=0.975,'Master Sheet'!AK10*0.975,(IF($AC$12=0.95,'Master Sheet'!AK10*0.95,(IF($AC$12=0.925,'Master Sheet'!AK10*0.925,(IF($AC$12=0.9,'Master Sheet'!AK10*0.9,(IF($AC$12=0.875,'Master Sheet'!AK10*0.875,"Error")))))))))))</f>
        <v>0</v>
      </c>
      <c r="BJ10" s="58">
        <f>IF($AA$13=4,'Master Sheet'!AL10*4,(IF($AA$13=3.5,'Master Sheet'!AL10*3.5,(IF($AA$13=3.25,'Master Sheet'!AL10*3.25,(IF($AA$13=3,'Master Sheet'!AL10*3,(IF($AA$13=2.75,'Master Sheet'!AL10*2.75,(IF($AA$13=2.5,'Master Sheet'!AL10*2.5,"Error")))))))))))</f>
        <v>0</v>
      </c>
      <c r="BK10" s="59">
        <f>IF($AB$13=1.25,'Master Sheet'!AM10*1.25,(IF($AB$13=1.375,'Master Sheet'!AM10*1.375,(IF($AB$13=1.5,'Master Sheet'!AM10*1.5,(IF($AB$13=1.625,'Master Sheet'!AM10*1.625,(IF($AB$13=1.75,'Master Sheet'!AM10*1.75,(IF($AB$13=2,'Master Sheet'!AM10*2,"Error")))))))))))</f>
        <v>0</v>
      </c>
      <c r="BL10" s="60">
        <f>IF($AC$13=1.05,'Master Sheet'!AN10*1.05,(IF($AC$13=0.975,'Master Sheet'!AN10*0.975,(IF($AC$13=0.95,'Master Sheet'!AN10*0.95,(IF($AC$13=0.925,'Master Sheet'!AN10*0.925,(IF($AC$13=0.9,'Master Sheet'!AN10*0.9,(IF($AC$13=0.875,'Master Sheet'!AN10*0.875,"Error")))))))))))</f>
        <v>0</v>
      </c>
      <c r="BM10" s="58">
        <f>IF($AA$14=4,'Master Sheet'!AO10*4,(IF($AA$14=3.5,'Master Sheet'!AO10*3.5,(IF($AA$14=3.25,'Master Sheet'!AO10*3.25,(IF($AA$14=3,'Master Sheet'!AO10*3,(IF($AA$14=2.75,'Master Sheet'!AO10*2.75,(IF($AA$14=2.5,'Master Sheet'!AO10*2.5,"Error")))))))))))</f>
        <v>0</v>
      </c>
      <c r="BN10" s="59">
        <f>IF($AB$14=1.25,'Master Sheet'!AP10*1.25,(IF($AB$14=1.375,'Master Sheet'!AP10*1.375,(IF($AB$14=1.5,'Master Sheet'!AP10*1.5,(IF($AB$14=1.625,'Master Sheet'!AP10*1.625,(IF($AB$14=1.75,'Master Sheet'!AP10*1.75,(IF($AB$14=2,'Master Sheet'!AP10*2,"Error")))))))))))</f>
        <v>0</v>
      </c>
      <c r="BO10" s="60">
        <f>IF($AC$14=1.05,'Master Sheet'!AQ10*1.05,(IF($AC$14=0.975,'Master Sheet'!AQ10*0.975,(IF($AC$14=0.95,'Master Sheet'!AQ10*0.95,(IF($AC$14=0.925,'Master Sheet'!AQ10*0.925,(IF($AC$14=0.9,'Master Sheet'!AQ10*0.9,(IF($AC$14=0.875,'Master Sheet'!AQ10*0.875,"Error")))))))))))</f>
        <v>0</v>
      </c>
      <c r="BP10" s="58">
        <f>IF($AA$15=4,'Master Sheet'!AR10*4,(IF($AA$15=3.5,'Master Sheet'!AR10*3.5,(IF($AA$15=3.25,'Master Sheet'!AR10*3.25,(IF($AA$15=3,'Master Sheet'!AR10*3,(IF($AA$15=2.75,'Master Sheet'!AR10*2.75,(IF($AA$15=2.5,'Master Sheet'!AR10*2.5,"Error")))))))))))</f>
        <v>0</v>
      </c>
      <c r="BQ10" s="59">
        <f>IF($AB$15=1.25,'Master Sheet'!AS10*1.25,(IF($AB$15=1.375,'Master Sheet'!AS10*1.375,(IF($AB$15=1.5,'Master Sheet'!AS10*1.5,(IF($AB$15=1.625,'Master Sheet'!AS10*1.625,(IF($AB$15=1.75,'Master Sheet'!AS10*1.75,(IF($AB$15=2,'Master Sheet'!AS10*2,"Error")))))))))))</f>
        <v>0</v>
      </c>
      <c r="BR10" s="60">
        <f>IF($AC$15=1.05,'Master Sheet'!AT10*1.05,(IF($AC$15=0.975,'Master Sheet'!AT10*0.975,(IF($AC$15=0.95,'Master Sheet'!AT10*0.95,(IF($AC$15=0.925,'Master Sheet'!AT10*0.925,(IF($AC$15=0.9,'Master Sheet'!AT10*0.9,(IF($AC$15=0.875,'Master Sheet'!AT10*0.875,"Error")))))))))))</f>
        <v>0</v>
      </c>
      <c r="BS10" s="58">
        <f>IF($AA$16=4,'Master Sheet'!AU10*4,(IF($AA$16=3.5,'Master Sheet'!AU10*3.5,(IF($AA$16=3.25,'Master Sheet'!AU10*3.25,(IF($AA$16=3,'Master Sheet'!AU10*3,(IF($AA$16=2.75,'Master Sheet'!AU10*2.75,(IF($AA$16=2.5,'Master Sheet'!AU10*2.5,"Error")))))))))))</f>
        <v>0</v>
      </c>
      <c r="BT10" s="59">
        <f>IF($AB$16=1.25,'Master Sheet'!AV10*1.25,(IF($AB$16=1.375,'Master Sheet'!AV10*1.375,(IF($AB$16=1.5,'Master Sheet'!AV10*1.5,(IF($AB$16=1.625,'Master Sheet'!AV10*1.625,(IF($AB$16=1.75,'Master Sheet'!AV10*1.75,(IF($AB$16=2,'Master Sheet'!AV10*2,"Error")))))))))))</f>
        <v>0</v>
      </c>
      <c r="BU10" s="60">
        <f>IF($AC$16=1.05,'Master Sheet'!AW10*1.05,(IF($AC$16=0.975,'Master Sheet'!AW10*0.975,(IF($AC$16=0.95,'Master Sheet'!AW10*0.95,(IF($AC$16=0.925,'Master Sheet'!AW10*0.925,(IF($AC$16=0.9,'Master Sheet'!AW10*0.9,(IF($AC$16=0.875,'Master Sheet'!AW10*0.875,"Error")))))))))))</f>
        <v>0</v>
      </c>
      <c r="BV10" s="58">
        <f>IF($AA$17=4,'Master Sheet'!AX10*4,(IF($AA$17=3.5,'Master Sheet'!AX10*3.5,(IF($AA$17=3.25,'Master Sheet'!AX10*3.25,(IF($AA$17=3,'Master Sheet'!AX10*3,(IF($AA$17=2.75,'Master Sheet'!AX10*2.75,(IF($AA$17=2.5,'Master Sheet'!AX10*2.5,"Error")))))))))))</f>
        <v>0</v>
      </c>
      <c r="BW10" s="59">
        <f>IF($AB$17=1.25,'Master Sheet'!AY10*1.25,(IF($AB$17=1.375,'Master Sheet'!AY10*1.375,(IF($AB$17=1.5,'Master Sheet'!AY10*1.5,(IF($AB$17=1.625,'Master Sheet'!AY10*1.625,(IF($AB$17=1.75,'Master Sheet'!AY10*1.75,(IF($AB$17=2,'Master Sheet'!AY10*2,"Error")))))))))))</f>
        <v>0</v>
      </c>
      <c r="BX10" s="60">
        <f>IF($AC$17=1.05,'Master Sheet'!AZ10*1.05,(IF($AC$17=0.975,'Master Sheet'!AZ10*0.975,(IF($AC$17=0.95,'Master Sheet'!AZ10*0.95,(IF($AC$17=0.925,'Master Sheet'!AZ10*0.925,(IF($AC$17=0.9,'Master Sheet'!AZ10*0.9,(IF($AC$17=0.875,'Master Sheet'!AZ10*0.875,"Error")))))))))))</f>
        <v>0</v>
      </c>
      <c r="BY10" s="58">
        <f>IF($AA$18=4,'Master Sheet'!BA10*4,(IF($AA$18=3.5,'Master Sheet'!BA10*3.5,(IF($AA$18=3.25,'Master Sheet'!BA10*3.25,(IF($AA$18=3,'Master Sheet'!BA10*3,(IF($AA$18=2.75,'Master Sheet'!BA10*2.75,(IF($AA$18=2.5,'Master Sheet'!BA10*2.5,"Error")))))))))))</f>
        <v>0</v>
      </c>
      <c r="BZ10" s="59">
        <f>IF($AB$18=1.25,'Master Sheet'!BB10*1.25,(IF($AB$18=1.375,'Master Sheet'!BB10*1.375,(IF($AB$18=1.5,'Master Sheet'!BB10*1.5,(IF($AB$18=1.625,'Master Sheet'!BB10*1.625,(IF($AB$18=1.75,'Master Sheet'!BB10*1.75,(IF($AB$18=2,'Master Sheet'!BB10*2,"Error")))))))))))</f>
        <v>0</v>
      </c>
      <c r="CA10" s="60">
        <f>IF($AC$18=1.05,'Master Sheet'!BC10*1.05,(IF($AC$18=0.975,'Master Sheet'!BC10*0.975,(IF($AC$18=0.95,'Master Sheet'!BC10*0.95,(IF($AC$18=0.925,'Master Sheet'!BC10*0.925,(IF($AC$18=0.9,'Master Sheet'!BC10*0.9,(IF($AC$18=0.875,'Master Sheet'!BC10*0.875,"Error")))))))))))</f>
        <v>0</v>
      </c>
      <c r="CB10" s="58">
        <f>IF($AA$19=4,'Master Sheet'!BD10*4,(IF($AA$19=3.5,'Master Sheet'!BD10*3.5,(IF($AA$19=3.25,'Master Sheet'!BD10*3.25,(IF($AA$19=3,'Master Sheet'!BD10*3,(IF($AA$19=2.75,'Master Sheet'!BD10*2.75,(IF($AA$19=2.5,'Master Sheet'!BD10*2.5,"Error")))))))))))</f>
        <v>0</v>
      </c>
      <c r="CC10" s="59">
        <f>IF($AB$19=1.25,'Master Sheet'!BE10*1.25,(IF($AB$19=1.375,'Master Sheet'!BE10*1.375,(IF($AB$19=1.5,'Master Sheet'!BE10*1.5,(IF($AB$19=1.625,'Master Sheet'!BE10*1.625,(IF($AB$19=1.75,'Master Sheet'!BE10*1.75,(IF($AB$19=2,'Master Sheet'!BE10*2,"Error")))))))))))</f>
        <v>0</v>
      </c>
      <c r="CD10" s="60">
        <f>IF($AC$19=1.05,'Master Sheet'!BF10*1.05,(IF($AC$19=0.975,'Master Sheet'!BF10*0.975,(IF($AC$19=0.95,'Master Sheet'!BF10*0.95,(IF($AC$19=0.925,'Master Sheet'!BF10*0.925,(IF($AC$19=0.9,'Master Sheet'!BF10*0.9,(IF($AC$19=0.875,'Master Sheet'!BF10*0.875,"Error")))))))))))</f>
        <v>0</v>
      </c>
      <c r="CE10" s="58">
        <f>IF($AA$20=4,'Master Sheet'!BG10*4,(IF($AA$20=3.5,'Master Sheet'!BG10*3.5,(IF($AA$20=3.25,'Master Sheet'!BG10*3.25,(IF($AA$20=3,'Master Sheet'!BG10*3,(IF($AA$20=2.75,'Master Sheet'!BG10*2.75,(IF($AA$20=2.5,'Master Sheet'!BG10*2.5,"Error")))))))))))</f>
        <v>0</v>
      </c>
      <c r="CF10" s="59">
        <f>IF($AB$20=1.25,'Master Sheet'!BH10*1.25,(IF($AB$20=1.375,'Master Sheet'!BH10*1.375,(IF($AB$20=1.5,'Master Sheet'!BH10*1.5,(IF($AB$20=1.625,'Master Sheet'!BH10*1.625,(IF($AB$20=1.75,'Master Sheet'!BH10*1.75,(IF($AB$20=2,'Master Sheet'!BH10*2,"Error")))))))))))</f>
        <v>0</v>
      </c>
      <c r="CG10" s="60">
        <f>IF($AC$20=1.05,'Master Sheet'!BI10*1.05,(IF($AC$20=0.975,'Master Sheet'!BI10*0.975,(IF($AC$20=0.95,'Master Sheet'!BI10*0.95,(IF($AC$20=0.925,'Master Sheet'!BI10*0.925,(IF($AC$20=0.9,'Master Sheet'!BI10*0.9,(IF($AC$20=0.875,'Master Sheet'!BI10*0.875,"Error")))))))))))</f>
        <v>0</v>
      </c>
      <c r="CH10" s="58">
        <f>IF($AA$21=4,'Master Sheet'!BJ10*4,(IF($AA$21=3.5,'Master Sheet'!BJ10*3.5,(IF($AA$21=3.25,'Master Sheet'!BJ10*3.25,(IF($AA$21=3,'Master Sheet'!BJ10*3,(IF($AA$21=2.75,'Master Sheet'!BJ10*2.75,(IF($AA$21=2.5,'Master Sheet'!BJ10*2.5,"Error")))))))))))</f>
        <v>0</v>
      </c>
      <c r="CI10" s="59">
        <f>IF($AB$21=1.25,'Master Sheet'!BK10*1.25,(IF($AB$21=1.375,'Master Sheet'!BK10*1.375,(IF($AB$21=1.5,'Master Sheet'!BK10*1.5,(IF($AB$21=1.625,'Master Sheet'!BK10*1.625,(IF($AB$21=1.75,'Master Sheet'!BK10*1.75,(IF($AB$21=2,'Master Sheet'!BK10*2,"Error")))))))))))</f>
        <v>0</v>
      </c>
      <c r="CJ10" s="60">
        <f>IF($AC$21=1.05,'Master Sheet'!BL10*1.05,(IF($AC$21=0.975,'Master Sheet'!BL10*0.975,(IF($AC$21=0.95,'Master Sheet'!BL10*0.95,(IF($AC$21=0.925,'Master Sheet'!BL10*0.925,(IF($AC$21=0.9,'Master Sheet'!BL10*0.9,(IF($AC$21=0.875,'Master Sheet'!BL10*0.875,"Error")))))))))))</f>
        <v>0</v>
      </c>
      <c r="CK10" s="58">
        <f>IF($AA$22=4,'Master Sheet'!BM10*4,(IF($AA$22=3.5,'Master Sheet'!BM10*3.5,(IF($AA$22=3.25,'Master Sheet'!BM10*3.25,(IF($AA$22=3,'Master Sheet'!BM10*3,(IF($AA$22=2.75,'Master Sheet'!BM10*2.75,(IF($AA$22=2.5,'Master Sheet'!BM10*2.5,"Error")))))))))))</f>
        <v>0</v>
      </c>
      <c r="CL10" s="59">
        <f>IF($AB$22=1.25,'Master Sheet'!BN10*1.25,(IF($AB$22=1.375,'Master Sheet'!BN10*1.375,(IF($AB$22=1.5,'Master Sheet'!BN10*1.5,(IF($AB$22=1.625,'Master Sheet'!BN10*1.625,(IF($AB$22=1.75,'Master Sheet'!BN10*1.75,(IF($AB$22=2,'Master Sheet'!BN10*2,"Error")))))))))))</f>
        <v>0</v>
      </c>
      <c r="CM10" s="60">
        <f>IF($AC$22=1.05,'Master Sheet'!BO10*1.05,(IF($AC$22=0.975,'Master Sheet'!BO10*0.975,(IF($AC$22=0.95,'Master Sheet'!BO10*0.95,(IF($AC$22=0.925,'Master Sheet'!BO10*0.925,(IF($AC$22=0.9,'Master Sheet'!BO10*0.9,(IF($AC$22=0.875,'Master Sheet'!BO10*0.875,"Error")))))))))))</f>
        <v>0</v>
      </c>
      <c r="CN10" s="58">
        <f>IF($AA$23=4,'Master Sheet'!BP10*4,(IF($AA$23=3.5,'Master Sheet'!BP10*3.5,(IF($AA$23=3.25,'Master Sheet'!BP10*3.25,(IF($AA$23=3,'Master Sheet'!BP10*3,(IF($AA$23=2.75,'Master Sheet'!BP10*2.75,(IF($AA$23=2.5,'Master Sheet'!BP10*2.5,"Error")))))))))))</f>
        <v>0</v>
      </c>
      <c r="CO10" s="59">
        <f>IF($AB$23=1.25,'Master Sheet'!BQ10*1.25,(IF($AB$23=1.375,'Master Sheet'!BQ10*1.375,(IF($AB$23=1.5,'Master Sheet'!BQ10*1.5,(IF($AB$23=1.625,'Master Sheet'!BQ10*1.625,(IF($AB$23=1.75,'Master Sheet'!BQ10*1.75,(IF($AB$23=2,'Master Sheet'!BQ10*2,"Error")))))))))))</f>
        <v>0</v>
      </c>
      <c r="CP10" s="60">
        <f>IF($AC$23=1.05,'Master Sheet'!BR10*1.05,(IF($AC$23=0.975,'Master Sheet'!BR10*0.975,(IF($AC$23=0.95,'Master Sheet'!BR10*0.95,(IF($AC$23=0.925,'Master Sheet'!BR10*0.925,(IF($AC$23=0.9,'Master Sheet'!BR10*0.9,(IF($AC$23=0.875,'Master Sheet'!BR10*0.875,"Error")))))))))))</f>
        <v>0</v>
      </c>
      <c r="CQ10" s="58">
        <f>IF($AA$24=4,'Master Sheet'!BS10*4,(IF($AA$24=3.5,'Master Sheet'!BS10*3.5,(IF($AA$24=3.25,'Master Sheet'!BS10*3.25,(IF($AA$24=3,'Master Sheet'!BS10*3,(IF($AA$24=2.75,'Master Sheet'!BS10*2.75,(IF($AA$24=2.5,'Master Sheet'!BS10*2.5,"Error")))))))))))</f>
        <v>0</v>
      </c>
      <c r="CR10" s="59">
        <f>IF($AB$24=1.25,'Master Sheet'!BT10*1.25,(IF($AB$24=1.375,'Master Sheet'!BT10*1.375,(IF($AB$24=1.5,'Master Sheet'!BT10*1.5,(IF($AB$24=1.625,'Master Sheet'!BT10*1.625,(IF($AB$24=1.75,'Master Sheet'!BT10*1.75,(IF($AB$24=2,'Master Sheet'!BT10*2,"Error")))))))))))</f>
        <v>0</v>
      </c>
      <c r="CS10" s="60">
        <f>IF($AC$24=1.05,'Master Sheet'!BU10*1.05,(IF($AC$24=0.975,'Master Sheet'!BU10*0.975,(IF($AC$24=0.95,'Master Sheet'!BU10*0.95,(IF($AC$24=0.925,'Master Sheet'!BU10*0.925,(IF($AC$24=0.9,'Master Sheet'!BU10*0.9,(IF($AC$24=0.875,'Master Sheet'!BU10*0.875,"Error")))))))))))</f>
        <v>0</v>
      </c>
      <c r="CT10" s="58">
        <f>IF($AA$25=4,'Master Sheet'!BV10*4,(IF($AA$25=3.5,'Master Sheet'!BV10*3.5,(IF($AA$25=3.25,'Master Sheet'!BV10*3.25,(IF($AA$25=3,'Master Sheet'!BV10*3,(IF($AA$25=2.75,'Master Sheet'!BV10*2.75,(IF($AA$25=2.5,'Master Sheet'!BV10*2.5,"Error")))))))))))</f>
        <v>0</v>
      </c>
      <c r="CU10" s="59">
        <f>IF($AB$25=1.25,'Master Sheet'!BW10*1.25,(IF($AB$25=1.375,'Master Sheet'!BW10*1.375,(IF($AB$25=1.5,'Master Sheet'!BW10*1.5,(IF($AB$25=1.625,'Master Sheet'!BW10*1.625,(IF($AB$25=1.75,'Master Sheet'!BW10*1.75,(IF($AB$25=2,'Master Sheet'!BW10*2,"Error")))))))))))</f>
        <v>0</v>
      </c>
      <c r="CV10" s="60">
        <f>IF($AC$25=1.05,'Master Sheet'!BX10*1.05,(IF($AC$25=0.975,'Master Sheet'!BX10*0.975,(IF($AC$25=0.95,'Master Sheet'!BX10*0.95,(IF($AC$25=0.925,'Master Sheet'!BX10*0.925,(IF($AC$25=0.9,'Master Sheet'!BX10*0.9,(IF($AC$25=0.875,'Master Sheet'!BX10*0.875,"Error")))))))))))</f>
        <v>0</v>
      </c>
      <c r="CW10" s="58">
        <f>IF($AA$26=4,'Master Sheet'!BY10*4,(IF($AA$26=3.5,'Master Sheet'!BY10*3.5,(IF($AA$26=3.25,'Master Sheet'!BY10*3.25,(IF($AA$26=3,'Master Sheet'!BY10*3,(IF($AA$26=2.75,'Master Sheet'!BY10*2.75,(IF($AA$26=2.5,'Master Sheet'!BY10*2.5,"Error")))))))))))</f>
        <v>0</v>
      </c>
      <c r="CX10" s="59">
        <f>IF($AB$26=1.25,'Master Sheet'!BZ10*1.25,(IF($AB$26=1.375,'Master Sheet'!BZ10*1.375,(IF($AB$26=1.5,'Master Sheet'!BZ10*1.5,(IF($AB$26=1.625,'Master Sheet'!BZ10*1.625,(IF($AB$26=1.75,'Master Sheet'!BZ10*1.75,(IF($AB$26=2,'Master Sheet'!BZ10*2,"Error")))))))))))</f>
        <v>0</v>
      </c>
      <c r="CY10" s="60">
        <f>IF($AC$26=1.05,'Master Sheet'!CA10*1.05,(IF($AC$26=0.975,'Master Sheet'!CA10*0.975,(IF($AC$26=0.95,'Master Sheet'!CA10*0.95,(IF($AC$26=0.925,'Master Sheet'!CA10*0.925,(IF($AC$26=0.9,'Master Sheet'!CA10*0.9,(IF($AC$26=0.875,'Master Sheet'!CA10*0.875,"Error")))))))))))</f>
        <v>0</v>
      </c>
      <c r="CZ10" s="58">
        <f>IF($AA$27=4,'Master Sheet'!CB10*4,(IF($AA$27=3.5,'Master Sheet'!CB10*3.5,(IF($AA$27=3.25,'Master Sheet'!CB10*3.25,(IF($AA$27=3,'Master Sheet'!CB10*3,(IF($AA$27=2.75,'Master Sheet'!CB10*2.75,(IF($AA$27=2.5,'Master Sheet'!CB10*2.5,"Error")))))))))))</f>
        <v>0</v>
      </c>
      <c r="DA10" s="59">
        <f>IF($AB$27=1.25,'Master Sheet'!CC10*1.25,(IF($AB$27=1.375,'Master Sheet'!CC10*1.375,(IF($AB$27=1.5,'Master Sheet'!CC10*1.5,(IF($AB$27=1.625,'Master Sheet'!CC10*1.625,(IF($AB$27=1.75,'Master Sheet'!CC10*1.75,(IF($AB$27=2,'Master Sheet'!CC10*2,"Error")))))))))))</f>
        <v>0</v>
      </c>
      <c r="DB10" s="60">
        <f>IF($AC$27=1.05,'Master Sheet'!CD10*1.05,(IF($AC$27=0.975,'Master Sheet'!CD10*0.975,(IF($AC$27=0.95,'Master Sheet'!CD10*0.95,(IF($AC$27=0.925,'Master Sheet'!CD10*0.925,(IF($AC$27=0.9,'Master Sheet'!CD10*0.9,(IF($AC$27=0.875,'Master Sheet'!CD10*0.875,"Error")))))))))))</f>
        <v>0</v>
      </c>
      <c r="DC10">
        <f t="shared" si="10"/>
        <v>0</v>
      </c>
      <c r="DD10">
        <f t="shared" si="0"/>
        <v>0</v>
      </c>
      <c r="DE10">
        <f t="shared" si="0"/>
        <v>0</v>
      </c>
      <c r="DF10" s="2" t="s">
        <v>25</v>
      </c>
      <c r="DG10" t="str">
        <f>(IF('Master Sheet'!E10=0,"NGP",(((DC10+DE10)-DD10)/'Master Sheet'!E10)))</f>
        <v>NGP</v>
      </c>
      <c r="DI10" t="str">
        <f>(IF('Master Sheet'!E10=0,"NGP",(((DC10+DE10))/'Master Sheet'!E10)))</f>
        <v>NGP</v>
      </c>
      <c r="DJ10" s="2" t="s">
        <v>25</v>
      </c>
      <c r="DK10">
        <f>((IF('Master Sheet'!E10=0,$DM$4,((((DC10+DE10)-DD10)/'Master Sheet'!E10)+$DM$8))))</f>
        <v>-1.53125</v>
      </c>
    </row>
    <row r="11" spans="1:118">
      <c r="A11" s="3" t="s">
        <v>10</v>
      </c>
      <c r="B11" t="str">
        <f>IF('Master Sheet'!F11=1,"Yes","No")</f>
        <v>No</v>
      </c>
      <c r="C11" t="str">
        <f t="shared" si="1"/>
        <v>N/A</v>
      </c>
      <c r="D11" s="57"/>
      <c r="E11" s="3" t="s">
        <v>10</v>
      </c>
      <c r="F11" t="str">
        <f>IF('Master Sheet'!F11=0.75,"Yes",IF(AND('Master Sheet'!F11&gt;0.75,'Master Sheet'!F11&lt;1),"Yes","No"))</f>
        <v>No</v>
      </c>
      <c r="G11" t="str">
        <f t="shared" si="2"/>
        <v>N/A</v>
      </c>
      <c r="H11" s="57"/>
      <c r="I11" s="3" t="s">
        <v>10</v>
      </c>
      <c r="J11" t="str">
        <f>IF('Master Sheet'!F11=0.5,"Yes",IF(AND('Master Sheet'!F11&gt;0.5,'Master Sheet'!F11&lt;0.75),"Yes","No"))</f>
        <v>Yes</v>
      </c>
      <c r="K11">
        <f t="shared" si="3"/>
        <v>3.25</v>
      </c>
      <c r="L11" s="57"/>
      <c r="M11" s="3" t="s">
        <v>10</v>
      </c>
      <c r="N11" t="str">
        <f>IF('Master Sheet'!F11=0.25,"Yes",IF(AND('Master Sheet'!F11&gt;0.25,'Master Sheet'!F11&lt;0.5),"Yes","No"))</f>
        <v>No</v>
      </c>
      <c r="O11" t="str">
        <f t="shared" si="4"/>
        <v>N/A</v>
      </c>
      <c r="P11" s="57"/>
      <c r="Q11" s="3" t="s">
        <v>10</v>
      </c>
      <c r="R11" t="str">
        <f>IF('Master Sheet'!F11=0.001,"Yes",IF(AND('Master Sheet'!F11&gt;0,'Master Sheet'!F11&lt;0.25),"Yes","No"))</f>
        <v>No</v>
      </c>
      <c r="S11" t="str">
        <f t="shared" si="5"/>
        <v>N/A</v>
      </c>
      <c r="T11" s="57"/>
      <c r="U11" s="3" t="s">
        <v>10</v>
      </c>
      <c r="V11" t="str">
        <f>IF('Master Sheet'!F11=0,"Yes","No")</f>
        <v>No</v>
      </c>
      <c r="W11" t="str">
        <f t="shared" si="6"/>
        <v>N/A</v>
      </c>
      <c r="X11" s="57"/>
      <c r="Z11" s="3" t="s">
        <v>10</v>
      </c>
      <c r="AA11">
        <f t="shared" si="7"/>
        <v>3.25</v>
      </c>
      <c r="AB11">
        <f t="shared" si="8"/>
        <v>1.5</v>
      </c>
      <c r="AC11">
        <f t="shared" si="9"/>
        <v>0.95</v>
      </c>
      <c r="AE11" s="3" t="s">
        <v>10</v>
      </c>
      <c r="AF11" s="58">
        <f>IF($AA$3=4,'Master Sheet'!H11*4,(IF($AA$3=3.5,'Master Sheet'!H11*3.5,(IF($AA$3=3.25,'Master Sheet'!H11*3.25,(IF($AA$3=3,'Master Sheet'!H11*3,(IF($AA$3=2.75,'Master Sheet'!H11*2.75,(IF($AA$3=2.5,'Master Sheet'!H11*2.5,"Error")))))))))))</f>
        <v>0</v>
      </c>
      <c r="AG11" s="59">
        <f>IF($AB$3=1.25,'Master Sheet'!I11*1.25,(IF($AB$3=1.375,'Master Sheet'!I11*1.375,(IF($AB$3=1.5,'Master Sheet'!I11*1.5,(IF($AB$3=1.625,'Master Sheet'!I11*1.625,(IF($AB$3=1.75,'Master Sheet'!I11*1.75,(IF($AB$3=2,'Master Sheet'!I11*2,"Error")))))))))))</f>
        <v>0</v>
      </c>
      <c r="AH11" s="60">
        <f>IF($AC$3=1.05,'Master Sheet'!J11*1.05,(IF($AC$3=0.975,'Master Sheet'!J11*0.975,(IF($AC$3=0.95,'Master Sheet'!J11*0.95,(IF($AC$3=0.925,'Master Sheet'!J11*0.925,(IF($AC$3=0.9,'Master Sheet'!J11*0.9,(IF($AC$3=0.875,'Master Sheet'!J11*0.875,"Error")))))))))))</f>
        <v>0</v>
      </c>
      <c r="AI11" s="58">
        <f>IF($AA$4=4,'Master Sheet'!K11*4,(IF($AA$4=3.5,'Master Sheet'!K11*3.5,(IF($AA$4=3.25,'Master Sheet'!K11*3.25,(IF($AA$4=3,'Master Sheet'!K11*3,(IF($AA$4=2.75,'Master Sheet'!K11*2.75,(IF($AA$4=2.5,'Master Sheet'!K11*2.5,"Error")))))))))))</f>
        <v>0</v>
      </c>
      <c r="AJ11" s="59">
        <f>IF($AB$4=1.25,'Master Sheet'!L11*1.25,(IF($AB$4=1.375,'Master Sheet'!L11*1.375,(IF($AB$4=1.5,'Master Sheet'!L11*1.5,(IF($AB$4=1.625,'Master Sheet'!L11*1.625,(IF($AB$4=1.75,'Master Sheet'!L11*1.75,(IF($AB$4=2,'Master Sheet'!L11*2,"Error")))))))))))</f>
        <v>0</v>
      </c>
      <c r="AK11" s="60">
        <f>IF($AC$4=1.05,'Master Sheet'!M11*1.05,(IF($AC$4=0.975,'Master Sheet'!M11*0.975,(IF($AC$4=0.95,'Master Sheet'!M11*0.95,(IF($AC$4=0.925,'Master Sheet'!M11*0.925,(IF($AC$4=0.9,'Master Sheet'!M11*0.9,(IF($AC$4=0.875,'Master Sheet'!M11*0.875,"Error")))))))))))</f>
        <v>0</v>
      </c>
      <c r="AL11" s="58">
        <f>IF($AA$5=4,'Master Sheet'!N11*4,(IF($AA$5=3.5,'Master Sheet'!N11*3.5,(IF($AA$5=3.25,'Master Sheet'!N11*3.25,(IF($AA$5=3,'Master Sheet'!N11*3,(IF($AA$5=2.75,'Master Sheet'!N11*2.75,(IF($AA$5=2.5,'Master Sheet'!N11*2.5,"Error")))))))))))</f>
        <v>2.75</v>
      </c>
      <c r="AM11" s="59">
        <f>IF($AB$5=1.25,'Master Sheet'!O11*1.25,(IF($AB$5=1.375,'Master Sheet'!O11*1.375,(IF($AB$5=1.5,'Master Sheet'!O11*1.5,(IF($AB$5=1.625,'Master Sheet'!O11*1.625,(IF($AB$5=1.75,'Master Sheet'!O11*1.75,(IF($AB$5=2,'Master Sheet'!O11*2,"Error")))))))))))</f>
        <v>1.75</v>
      </c>
      <c r="AN11" s="60">
        <f>IF($AC$5=1.05,'Master Sheet'!P11*1.05,(IF($AC$5=0.975,'Master Sheet'!P11*0.975,(IF($AC$5=0.95,'Master Sheet'!P11*0.95,(IF($AC$5=0.925,'Master Sheet'!P11*0.925,(IF($AC$5=0.9,'Master Sheet'!P11*0.9,(IF($AC$5=0.875,'Master Sheet'!P11*0.875,"Error")))))))))))</f>
        <v>0</v>
      </c>
      <c r="AO11" s="58">
        <f>IF($AA$6=4,'Master Sheet'!Q11*4,(IF($AA$6=3.5,'Master Sheet'!Q11*3.5,(IF($AA$6=3.25,'Master Sheet'!Q11*3.25,(IF($AA$6=3,'Master Sheet'!Q11*3,(IF($AA$6=2.75,'Master Sheet'!Q11*2.75,(IF($AA$6=2.5,'Master Sheet'!Q11*2.5,"Error")))))))))))</f>
        <v>0</v>
      </c>
      <c r="AP11" s="59">
        <f>IF($AB$6=1.25,'Master Sheet'!R11*1.25,(IF($AB$6=1.375,'Master Sheet'!R11*1.375,(IF($AB$6=1.5,'Master Sheet'!R11*1.5,(IF($AB$6=1.625,'Master Sheet'!R11*1.625,(IF($AB$6=1.75,'Master Sheet'!R11*1.75,(IF($AB$6=2,'Master Sheet'!R11*2,"Error")))))))))))</f>
        <v>0</v>
      </c>
      <c r="AQ11" s="60">
        <f>IF($AC$6=1.05,'Master Sheet'!S11*1.05,(IF($AC$6=0.975,'Master Sheet'!S11*0.975,(IF($AC$6=0.95,'Master Sheet'!S11*0.95,(IF($AC$6=0.925,'Master Sheet'!S11*0.925,(IF($AC$6=0.9,'Master Sheet'!S11*0.9,(IF($AC$6=0.875,'Master Sheet'!S11*0.875,"Error")))))))))))</f>
        <v>0</v>
      </c>
      <c r="AR11" s="58">
        <f>IF($AA$7=4,'Master Sheet'!T11*4,(IF($AA$7=3.5,'Master Sheet'!T11*3.5,(IF($AA$7=3.25,'Master Sheet'!T11*3.25,(IF($AA$7=3,'Master Sheet'!T11*3,(IF($AA$7=2.75,'Master Sheet'!T11*2.75,(IF($AA$7=2.5,'Master Sheet'!T11*2.5,"Error")))))))))))</f>
        <v>0</v>
      </c>
      <c r="AS11" s="59">
        <f>IF($AB$7=1.25,'Master Sheet'!U11*1.25,(IF($AB$7=1.375,'Master Sheet'!U11*1.375,(IF($AB$7=1.5,'Master Sheet'!U11*1.5,(IF($AB$7=1.625,'Master Sheet'!U11*1.625,(IF($AB$7=1.75,'Master Sheet'!U11*1.75,(IF($AB$7=2,'Master Sheet'!U11*2,"Error")))))))))))</f>
        <v>0</v>
      </c>
      <c r="AT11" s="60">
        <f>IF($AC$7=1.05,'Master Sheet'!V11*1.05,(IF($AC$7=0.975,'Master Sheet'!V11*0.975,(IF($AC$7=0.95,'Master Sheet'!V11*0.95,(IF($AC$7=0.925,'Master Sheet'!V11*0.925,(IF($AC$7=0.9,'Master Sheet'!V11*0.9,(IF($AC$7=0.875,'Master Sheet'!V11*0.875,"Error")))))))))))</f>
        <v>0</v>
      </c>
      <c r="AU11" s="58">
        <f>IF($AA$8=4,'Master Sheet'!W11*4,(IF($AA$8=3.5,'Master Sheet'!W11*3.5,(IF($AA$8=3.25,'Master Sheet'!W11*3.25,(IF($AA$8=3,'Master Sheet'!W11*3,(IF($AA$8=2.75,'Master Sheet'!W11*2.75,(IF($AA$8=2.5,'Master Sheet'!W11*2.5,"Error")))))))))))</f>
        <v>0</v>
      </c>
      <c r="AV11" s="59">
        <f>IF($AB$8=1.25,'Master Sheet'!X11*1.25,(IF($AB$8=1.375,'Master Sheet'!X11*1.375,(IF($AB$8=1.5,'Master Sheet'!X11*1.5,(IF($AB$8=1.625,'Master Sheet'!X11*1.625,(IF($AB$8=1.75,'Master Sheet'!X11*1.75,(IF($AB$8=2,'Master Sheet'!X11*2,"Error")))))))))))</f>
        <v>0</v>
      </c>
      <c r="AW11" s="60">
        <f>IF($AC$8=1.05,'Master Sheet'!Y11*1.05,(IF($AC$8=0.975,'Master Sheet'!Y11*0.975,(IF($AC$8=0.95,'Master Sheet'!Y11*0.95,(IF($AC$8=0.925,'Master Sheet'!Y11*0.925,(IF($AC$8=0.9,'Master Sheet'!Y11*0.9,(IF($AC$8=0.875,'Master Sheet'!Y11*0.875,"Error")))))))))))</f>
        <v>0</v>
      </c>
      <c r="AX11" s="58">
        <f>IF($AA$9=4,'Master Sheet'!Z11*4,(IF($AA$9=3.5,'Master Sheet'!Z11*3.5,(IF($AA$9=3.25,'Master Sheet'!Z11*3.25,(IF($AA$9=3,'Master Sheet'!Z11*3,(IF($AA$9=2.75,'Master Sheet'!Z11*2.75,(IF($AA$9=2.5,'Master Sheet'!Z11*2.5,"Error")))))))))))</f>
        <v>0</v>
      </c>
      <c r="AY11" s="59">
        <f>IF($AB$9=1.25,'Master Sheet'!AA11*1.25,(IF($AB$9=1.375,'Master Sheet'!AA11*1.375,(IF($AB$9=1.5,'Master Sheet'!AA11*1.5,(IF($AB$9=1.625,'Master Sheet'!AA11*1.625,(IF($AB$9=1.75,'Master Sheet'!AA11*1.75,(IF($AB$9=2,'Master Sheet'!AA11*2,"Error")))))))))))</f>
        <v>0</v>
      </c>
      <c r="AZ11" s="60">
        <f>IF($AC$9=1.05,'Master Sheet'!AB11*1.05,(IF($AC$9=0.975,'Master Sheet'!AB11*0.975,(IF($AC$9=0.95,'Master Sheet'!AB11*0.95,(IF($AC$9=0.925,'Master Sheet'!AB11*0.925,(IF($AC$9=0.9,'Master Sheet'!AB11*0.9,(IF($AC$9=0.875,'Master Sheet'!AB11*0.875,"Error")))))))))))</f>
        <v>0</v>
      </c>
      <c r="BA11" s="58">
        <f>IF($AA$10=4,'Master Sheet'!AC11*4,(IF($AA$10=3.5,'Master Sheet'!AC11*3.5,(IF($AA$10=3.25,'Master Sheet'!AC11*3.25,(IF($AA$10=3,'Master Sheet'!AC11*3,(IF($AA$10=2.75,'Master Sheet'!AC11*2.75,(IF($AA$10=2.5,'Master Sheet'!AC11*2.5,"Error")))))))))))</f>
        <v>0</v>
      </c>
      <c r="BB11" s="59">
        <f>IF($AB$10=1.25,'Master Sheet'!AD11*1.25,(IF($AB$10=1.375,'Master Sheet'!AD11*1.375,(IF($AB$10=1.5,'Master Sheet'!AD11*1.5,(IF($AB$10=1.625,'Master Sheet'!AD11*1.625,(IF($AB$10=1.75,'Master Sheet'!AD11*1.75,(IF($AB$10=2,'Master Sheet'!AD11*2,"Error")))))))))))</f>
        <v>0</v>
      </c>
      <c r="BC11" s="60">
        <f>IF($AC$10=1.05,'Master Sheet'!AE11*1.05,(IF($AC$10=0.975,'Master Sheet'!AE11*0.975,(IF($AC$10=0.95,'Master Sheet'!AE11*0.95,(IF($AC$10=0.925,'Master Sheet'!AE11*0.925,(IF($AC$10=0.9,'Master Sheet'!AE11*0.9,(IF($AC$10=0.875,'Master Sheet'!AE11*0.875,"Error")))))))))))</f>
        <v>0</v>
      </c>
      <c r="BD11" s="58">
        <f>IF($AA$11=4,'Master Sheet'!AF11*4,(IF($AA$11=3.5,'Master Sheet'!AF11*3.5,(IF($AA$11=3.25,'Master Sheet'!AF11*3.25,(IF($AA$11=3,'Master Sheet'!AF11*3,(IF($AA$11=2.75,'Master Sheet'!AF11*2.75,(IF($AA$11=2.5,'Master Sheet'!AF11*2.5,"Error")))))))))))</f>
        <v>0</v>
      </c>
      <c r="BE11" s="59">
        <f>IF($AB$11=1.25,'Master Sheet'!AG11*1.25,(IF($AB$11=1.375,'Master Sheet'!AG11*1.375,(IF($AB$11=1.5,'Master Sheet'!AG11*1.5,(IF($AB$11=1.625,'Master Sheet'!AG11*1.625,(IF($AB$11=1.75,'Master Sheet'!AG11*1.75,(IF($AB$11=2,'Master Sheet'!AG11*2,"Error")))))))))))</f>
        <v>0</v>
      </c>
      <c r="BF11" s="60">
        <f>IF($AC$11=1.05,'Master Sheet'!AH11*1.05,(IF($AC$11=0.975,'Master Sheet'!AH11*0.975,(IF($AC$11=0.95,'Master Sheet'!AH11*0.95,(IF($AC$11=0.925,'Master Sheet'!AH11*0.925,(IF($AC$11=0.9,'Master Sheet'!AH11*0.9,(IF($AC$11=0.875,'Master Sheet'!AH11*0.875,"Error")))))))))))</f>
        <v>0</v>
      </c>
      <c r="BG11" s="58">
        <f>IF($AA$12=4,'Master Sheet'!AI11*4,(IF($AA$12=3.5,'Master Sheet'!AI11*3.5,(IF($AA$12=3.25,'Master Sheet'!AI11*3.25,(IF($AA$12=3,'Master Sheet'!AI11*3,(IF($AA$12=2.75,'Master Sheet'!AI11*2.75,(IF($AA$12=2.5,'Master Sheet'!AI11*2.5,"Error")))))))))))</f>
        <v>0</v>
      </c>
      <c r="BH11" s="59">
        <f>IF($AB$12=1.25,'Master Sheet'!AJ11*1.25,(IF($AB$12=1.375,'Master Sheet'!AJ11*1.375,(IF($AB$12=1.5,'Master Sheet'!AJ11*1.5,(IF($AB$12=1.625,'Master Sheet'!AJ11*1.625,(IF($AB$12=1.75,'Master Sheet'!AJ11*1.75,(IF($AB$12=2,'Master Sheet'!AJ11*2,"Error")))))))))))</f>
        <v>0</v>
      </c>
      <c r="BI11" s="60">
        <f>IF($AC$12=1.05,'Master Sheet'!AK11*1.05,(IF($AC$12=0.975,'Master Sheet'!AK11*0.975,(IF($AC$12=0.95,'Master Sheet'!AK11*0.95,(IF($AC$12=0.925,'Master Sheet'!AK11*0.925,(IF($AC$12=0.9,'Master Sheet'!AK11*0.9,(IF($AC$12=0.875,'Master Sheet'!AK11*0.875,"Error")))))))))))</f>
        <v>0</v>
      </c>
      <c r="BJ11" s="58">
        <f>IF($AA$13=4,'Master Sheet'!AL11*4,(IF($AA$13=3.5,'Master Sheet'!AL11*3.5,(IF($AA$13=3.25,'Master Sheet'!AL11*3.25,(IF($AA$13=3,'Master Sheet'!AL11*3,(IF($AA$13=2.75,'Master Sheet'!AL11*2.75,(IF($AA$13=2.5,'Master Sheet'!AL11*2.5,"Error")))))))))))</f>
        <v>0</v>
      </c>
      <c r="BK11" s="59">
        <f>IF($AB$13=1.25,'Master Sheet'!AM11*1.25,(IF($AB$13=1.375,'Master Sheet'!AM11*1.375,(IF($AB$13=1.5,'Master Sheet'!AM11*1.5,(IF($AB$13=1.625,'Master Sheet'!AM11*1.625,(IF($AB$13=1.75,'Master Sheet'!AM11*1.75,(IF($AB$13=2,'Master Sheet'!AM11*2,"Error")))))))))))</f>
        <v>0</v>
      </c>
      <c r="BL11" s="60">
        <f>IF($AC$13=1.05,'Master Sheet'!AN11*1.05,(IF($AC$13=0.975,'Master Sheet'!AN11*0.975,(IF($AC$13=0.95,'Master Sheet'!AN11*0.95,(IF($AC$13=0.925,'Master Sheet'!AN11*0.925,(IF($AC$13=0.9,'Master Sheet'!AN11*0.9,(IF($AC$13=0.875,'Master Sheet'!AN11*0.875,"Error")))))))))))</f>
        <v>0</v>
      </c>
      <c r="BM11" s="58">
        <f>IF($AA$14=4,'Master Sheet'!AO11*4,(IF($AA$14=3.5,'Master Sheet'!AO11*3.5,(IF($AA$14=3.25,'Master Sheet'!AO11*3.25,(IF($AA$14=3,'Master Sheet'!AO11*3,(IF($AA$14=2.75,'Master Sheet'!AO11*2.75,(IF($AA$14=2.5,'Master Sheet'!AO11*2.5,"Error")))))))))))</f>
        <v>0</v>
      </c>
      <c r="BN11" s="59">
        <f>IF($AB$14=1.25,'Master Sheet'!AP11*1.25,(IF($AB$14=1.375,'Master Sheet'!AP11*1.375,(IF($AB$14=1.5,'Master Sheet'!AP11*1.5,(IF($AB$14=1.625,'Master Sheet'!AP11*1.625,(IF($AB$14=1.75,'Master Sheet'!AP11*1.75,(IF($AB$14=2,'Master Sheet'!AP11*2,"Error")))))))))))</f>
        <v>0</v>
      </c>
      <c r="BO11" s="60">
        <f>IF($AC$14=1.05,'Master Sheet'!AQ11*1.05,(IF($AC$14=0.975,'Master Sheet'!AQ11*0.975,(IF($AC$14=0.95,'Master Sheet'!AQ11*0.95,(IF($AC$14=0.925,'Master Sheet'!AQ11*0.925,(IF($AC$14=0.9,'Master Sheet'!AQ11*0.9,(IF($AC$14=0.875,'Master Sheet'!AQ11*0.875,"Error")))))))))))</f>
        <v>0</v>
      </c>
      <c r="BP11" s="58">
        <f>IF($AA$15=4,'Master Sheet'!AR11*4,(IF($AA$15=3.5,'Master Sheet'!AR11*3.5,(IF($AA$15=3.25,'Master Sheet'!AR11*3.25,(IF($AA$15=3,'Master Sheet'!AR11*3,(IF($AA$15=2.75,'Master Sheet'!AR11*2.75,(IF($AA$15=2.5,'Master Sheet'!AR11*2.5,"Error")))))))))))</f>
        <v>0</v>
      </c>
      <c r="BQ11" s="59">
        <f>IF($AB$15=1.25,'Master Sheet'!AS11*1.25,(IF($AB$15=1.375,'Master Sheet'!AS11*1.375,(IF($AB$15=1.5,'Master Sheet'!AS11*1.5,(IF($AB$15=1.625,'Master Sheet'!AS11*1.625,(IF($AB$15=1.75,'Master Sheet'!AS11*1.75,(IF($AB$15=2,'Master Sheet'!AS11*2,"Error")))))))))))</f>
        <v>0</v>
      </c>
      <c r="BR11" s="60">
        <f>IF($AC$15=1.05,'Master Sheet'!AT11*1.05,(IF($AC$15=0.975,'Master Sheet'!AT11*0.975,(IF($AC$15=0.95,'Master Sheet'!AT11*0.95,(IF($AC$15=0.925,'Master Sheet'!AT11*0.925,(IF($AC$15=0.9,'Master Sheet'!AT11*0.9,(IF($AC$15=0.875,'Master Sheet'!AT11*0.875,"Error")))))))))))</f>
        <v>0</v>
      </c>
      <c r="BS11" s="58">
        <f>IF($AA$16=4,'Master Sheet'!AU11*4,(IF($AA$16=3.5,'Master Sheet'!AU11*3.5,(IF($AA$16=3.25,'Master Sheet'!AU11*3.25,(IF($AA$16=3,'Master Sheet'!AU11*3,(IF($AA$16=2.75,'Master Sheet'!AU11*2.75,(IF($AA$16=2.5,'Master Sheet'!AU11*2.5,"Error")))))))))))</f>
        <v>0</v>
      </c>
      <c r="BT11" s="59">
        <f>IF($AB$16=1.25,'Master Sheet'!AV11*1.25,(IF($AB$16=1.375,'Master Sheet'!AV11*1.375,(IF($AB$16=1.5,'Master Sheet'!AV11*1.5,(IF($AB$16=1.625,'Master Sheet'!AV11*1.625,(IF($AB$16=1.75,'Master Sheet'!AV11*1.75,(IF($AB$16=2,'Master Sheet'!AV11*2,"Error")))))))))))</f>
        <v>0</v>
      </c>
      <c r="BU11" s="60">
        <f>IF($AC$16=1.05,'Master Sheet'!AW11*1.05,(IF($AC$16=0.975,'Master Sheet'!AW11*0.975,(IF($AC$16=0.95,'Master Sheet'!AW11*0.95,(IF($AC$16=0.925,'Master Sheet'!AW11*0.925,(IF($AC$16=0.9,'Master Sheet'!AW11*0.9,(IF($AC$16=0.875,'Master Sheet'!AW11*0.875,"Error")))))))))))</f>
        <v>0</v>
      </c>
      <c r="BV11" s="58">
        <f>IF($AA$17=4,'Master Sheet'!AX11*4,(IF($AA$17=3.5,'Master Sheet'!AX11*3.5,(IF($AA$17=3.25,'Master Sheet'!AX11*3.25,(IF($AA$17=3,'Master Sheet'!AX11*3,(IF($AA$17=2.75,'Master Sheet'!AX11*2.75,(IF($AA$17=2.5,'Master Sheet'!AX11*2.5,"Error")))))))))))</f>
        <v>0</v>
      </c>
      <c r="BW11" s="59">
        <f>IF($AB$17=1.25,'Master Sheet'!AY11*1.25,(IF($AB$17=1.375,'Master Sheet'!AY11*1.375,(IF($AB$17=1.5,'Master Sheet'!AY11*1.5,(IF($AB$17=1.625,'Master Sheet'!AY11*1.625,(IF($AB$17=1.75,'Master Sheet'!AY11*1.75,(IF($AB$17=2,'Master Sheet'!AY11*2,"Error")))))))))))</f>
        <v>0</v>
      </c>
      <c r="BX11" s="60">
        <f>IF($AC$17=1.05,'Master Sheet'!AZ11*1.05,(IF($AC$17=0.975,'Master Sheet'!AZ11*0.975,(IF($AC$17=0.95,'Master Sheet'!AZ11*0.95,(IF($AC$17=0.925,'Master Sheet'!AZ11*0.925,(IF($AC$17=0.9,'Master Sheet'!AZ11*0.9,(IF($AC$17=0.875,'Master Sheet'!AZ11*0.875,"Error")))))))))))</f>
        <v>0</v>
      </c>
      <c r="BY11" s="58">
        <f>IF($AA$18=4,'Master Sheet'!BA11*4,(IF($AA$18=3.5,'Master Sheet'!BA11*3.5,(IF($AA$18=3.25,'Master Sheet'!BA11*3.25,(IF($AA$18=3,'Master Sheet'!BA11*3,(IF($AA$18=2.75,'Master Sheet'!BA11*2.75,(IF($AA$18=2.5,'Master Sheet'!BA11*2.5,"Error")))))))))))</f>
        <v>0</v>
      </c>
      <c r="BZ11" s="59">
        <f>IF($AB$18=1.25,'Master Sheet'!BB11*1.25,(IF($AB$18=1.375,'Master Sheet'!BB11*1.375,(IF($AB$18=1.5,'Master Sheet'!BB11*1.5,(IF($AB$18=1.625,'Master Sheet'!BB11*1.625,(IF($AB$18=1.75,'Master Sheet'!BB11*1.75,(IF($AB$18=2,'Master Sheet'!BB11*2,"Error")))))))))))</f>
        <v>0</v>
      </c>
      <c r="CA11" s="60">
        <f>IF($AC$18=1.05,'Master Sheet'!BC11*1.05,(IF($AC$18=0.975,'Master Sheet'!BC11*0.975,(IF($AC$18=0.95,'Master Sheet'!BC11*0.95,(IF($AC$18=0.925,'Master Sheet'!BC11*0.925,(IF($AC$18=0.9,'Master Sheet'!BC11*0.9,(IF($AC$18=0.875,'Master Sheet'!BC11*0.875,"Error")))))))))))</f>
        <v>0</v>
      </c>
      <c r="CB11" s="58">
        <f>IF($AA$19=4,'Master Sheet'!BD11*4,(IF($AA$19=3.5,'Master Sheet'!BD11*3.5,(IF($AA$19=3.25,'Master Sheet'!BD11*3.25,(IF($AA$19=3,'Master Sheet'!BD11*3,(IF($AA$19=2.75,'Master Sheet'!BD11*2.75,(IF($AA$19=2.5,'Master Sheet'!BD11*2.5,"Error")))))))))))</f>
        <v>0</v>
      </c>
      <c r="CC11" s="59">
        <f>IF($AB$19=1.25,'Master Sheet'!BE11*1.25,(IF($AB$19=1.375,'Master Sheet'!BE11*1.375,(IF($AB$19=1.5,'Master Sheet'!BE11*1.5,(IF($AB$19=1.625,'Master Sheet'!BE11*1.625,(IF($AB$19=1.75,'Master Sheet'!BE11*1.75,(IF($AB$19=2,'Master Sheet'!BE11*2,"Error")))))))))))</f>
        <v>0</v>
      </c>
      <c r="CD11" s="60">
        <f>IF($AC$19=1.05,'Master Sheet'!BF11*1.05,(IF($AC$19=0.975,'Master Sheet'!BF11*0.975,(IF($AC$19=0.95,'Master Sheet'!BF11*0.95,(IF($AC$19=0.925,'Master Sheet'!BF11*0.925,(IF($AC$19=0.9,'Master Sheet'!BF11*0.9,(IF($AC$19=0.875,'Master Sheet'!BF11*0.875,"Error")))))))))))</f>
        <v>0</v>
      </c>
      <c r="CE11" s="58">
        <f>IF($AA$20=4,'Master Sheet'!BG11*4,(IF($AA$20=3.5,'Master Sheet'!BG11*3.5,(IF($AA$20=3.25,'Master Sheet'!BG11*3.25,(IF($AA$20=3,'Master Sheet'!BG11*3,(IF($AA$20=2.75,'Master Sheet'!BG11*2.75,(IF($AA$20=2.5,'Master Sheet'!BG11*2.5,"Error")))))))))))</f>
        <v>0</v>
      </c>
      <c r="CF11" s="59">
        <f>IF($AB$20=1.25,'Master Sheet'!BH11*1.25,(IF($AB$20=1.375,'Master Sheet'!BH11*1.375,(IF($AB$20=1.5,'Master Sheet'!BH11*1.5,(IF($AB$20=1.625,'Master Sheet'!BH11*1.625,(IF($AB$20=1.75,'Master Sheet'!BH11*1.75,(IF($AB$20=2,'Master Sheet'!BH11*2,"Error")))))))))))</f>
        <v>0</v>
      </c>
      <c r="CG11" s="60">
        <f>IF($AC$20=1.05,'Master Sheet'!BI11*1.05,(IF($AC$20=0.975,'Master Sheet'!BI11*0.975,(IF($AC$20=0.95,'Master Sheet'!BI11*0.95,(IF($AC$20=0.925,'Master Sheet'!BI11*0.925,(IF($AC$20=0.9,'Master Sheet'!BI11*0.9,(IF($AC$20=0.875,'Master Sheet'!BI11*0.875,"Error")))))))))))</f>
        <v>0</v>
      </c>
      <c r="CH11" s="58">
        <f>IF($AA$21=4,'Master Sheet'!BJ11*4,(IF($AA$21=3.5,'Master Sheet'!BJ11*3.5,(IF($AA$21=3.25,'Master Sheet'!BJ11*3.25,(IF($AA$21=3,'Master Sheet'!BJ11*3,(IF($AA$21=2.75,'Master Sheet'!BJ11*2.75,(IF($AA$21=2.5,'Master Sheet'!BJ11*2.5,"Error")))))))))))</f>
        <v>0</v>
      </c>
      <c r="CI11" s="59">
        <f>IF($AB$21=1.25,'Master Sheet'!BK11*1.25,(IF($AB$21=1.375,'Master Sheet'!BK11*1.375,(IF($AB$21=1.5,'Master Sheet'!BK11*1.5,(IF($AB$21=1.625,'Master Sheet'!BK11*1.625,(IF($AB$21=1.75,'Master Sheet'!BK11*1.75,(IF($AB$21=2,'Master Sheet'!BK11*2,"Error")))))))))))</f>
        <v>0</v>
      </c>
      <c r="CJ11" s="60">
        <f>IF($AC$21=1.05,'Master Sheet'!BL11*1.05,(IF($AC$21=0.975,'Master Sheet'!BL11*0.975,(IF($AC$21=0.95,'Master Sheet'!BL11*0.95,(IF($AC$21=0.925,'Master Sheet'!BL11*0.925,(IF($AC$21=0.9,'Master Sheet'!BL11*0.9,(IF($AC$21=0.875,'Master Sheet'!BL11*0.875,"Error")))))))))))</f>
        <v>0</v>
      </c>
      <c r="CK11" s="58">
        <f>IF($AA$22=4,'Master Sheet'!BM11*4,(IF($AA$22=3.5,'Master Sheet'!BM11*3.5,(IF($AA$22=3.25,'Master Sheet'!BM11*3.25,(IF($AA$22=3,'Master Sheet'!BM11*3,(IF($AA$22=2.75,'Master Sheet'!BM11*2.75,(IF($AA$22=2.5,'Master Sheet'!BM11*2.5,"Error")))))))))))</f>
        <v>0</v>
      </c>
      <c r="CL11" s="59">
        <f>IF($AB$22=1.25,'Master Sheet'!BN11*1.25,(IF($AB$22=1.375,'Master Sheet'!BN11*1.375,(IF($AB$22=1.5,'Master Sheet'!BN11*1.5,(IF($AB$22=1.625,'Master Sheet'!BN11*1.625,(IF($AB$22=1.75,'Master Sheet'!BN11*1.75,(IF($AB$22=2,'Master Sheet'!BN11*2,"Error")))))))))))</f>
        <v>0</v>
      </c>
      <c r="CM11" s="60">
        <f>IF($AC$22=1.05,'Master Sheet'!BO11*1.05,(IF($AC$22=0.975,'Master Sheet'!BO11*0.975,(IF($AC$22=0.95,'Master Sheet'!BO11*0.95,(IF($AC$22=0.925,'Master Sheet'!BO11*0.925,(IF($AC$22=0.9,'Master Sheet'!BO11*0.9,(IF($AC$22=0.875,'Master Sheet'!BO11*0.875,"Error")))))))))))</f>
        <v>0</v>
      </c>
      <c r="CN11" s="58">
        <f>IF($AA$23=4,'Master Sheet'!BP11*4,(IF($AA$23=3.5,'Master Sheet'!BP11*3.5,(IF($AA$23=3.25,'Master Sheet'!BP11*3.25,(IF($AA$23=3,'Master Sheet'!BP11*3,(IF($AA$23=2.75,'Master Sheet'!BP11*2.75,(IF($AA$23=2.5,'Master Sheet'!BP11*2.5,"Error")))))))))))</f>
        <v>0</v>
      </c>
      <c r="CO11" s="59">
        <f>IF($AB$23=1.25,'Master Sheet'!BQ11*1.25,(IF($AB$23=1.375,'Master Sheet'!BQ11*1.375,(IF($AB$23=1.5,'Master Sheet'!BQ11*1.5,(IF($AB$23=1.625,'Master Sheet'!BQ11*1.625,(IF($AB$23=1.75,'Master Sheet'!BQ11*1.75,(IF($AB$23=2,'Master Sheet'!BQ11*2,"Error")))))))))))</f>
        <v>0</v>
      </c>
      <c r="CP11" s="60">
        <f>IF($AC$23=1.05,'Master Sheet'!BR11*1.05,(IF($AC$23=0.975,'Master Sheet'!BR11*0.975,(IF($AC$23=0.95,'Master Sheet'!BR11*0.95,(IF($AC$23=0.925,'Master Sheet'!BR11*0.925,(IF($AC$23=0.9,'Master Sheet'!BR11*0.9,(IF($AC$23=0.875,'Master Sheet'!BR11*0.875,"Error")))))))))))</f>
        <v>0</v>
      </c>
      <c r="CQ11" s="58">
        <f>IF($AA$24=4,'Master Sheet'!BS11*4,(IF($AA$24=3.5,'Master Sheet'!BS11*3.5,(IF($AA$24=3.25,'Master Sheet'!BS11*3.25,(IF($AA$24=3,'Master Sheet'!BS11*3,(IF($AA$24=2.75,'Master Sheet'!BS11*2.75,(IF($AA$24=2.5,'Master Sheet'!BS11*2.5,"Error")))))))))))</f>
        <v>0</v>
      </c>
      <c r="CR11" s="59">
        <f>IF($AB$24=1.25,'Master Sheet'!BT11*1.25,(IF($AB$24=1.375,'Master Sheet'!BT11*1.375,(IF($AB$24=1.5,'Master Sheet'!BT11*1.5,(IF($AB$24=1.625,'Master Sheet'!BT11*1.625,(IF($AB$24=1.75,'Master Sheet'!BT11*1.75,(IF($AB$24=2,'Master Sheet'!BT11*2,"Error")))))))))))</f>
        <v>0</v>
      </c>
      <c r="CS11" s="60">
        <f>IF($AC$24=1.05,'Master Sheet'!BU11*1.05,(IF($AC$24=0.975,'Master Sheet'!BU11*0.975,(IF($AC$24=0.95,'Master Sheet'!BU11*0.95,(IF($AC$24=0.925,'Master Sheet'!BU11*0.925,(IF($AC$24=0.9,'Master Sheet'!BU11*0.9,(IF($AC$24=0.875,'Master Sheet'!BU11*0.875,"Error")))))))))))</f>
        <v>0</v>
      </c>
      <c r="CT11" s="58">
        <f>IF($AA$25=4,'Master Sheet'!BV11*4,(IF($AA$25=3.5,'Master Sheet'!BV11*3.5,(IF($AA$25=3.25,'Master Sheet'!BV11*3.25,(IF($AA$25=3,'Master Sheet'!BV11*3,(IF($AA$25=2.75,'Master Sheet'!BV11*2.75,(IF($AA$25=2.5,'Master Sheet'!BV11*2.5,"Error")))))))))))</f>
        <v>0</v>
      </c>
      <c r="CU11" s="59">
        <f>IF($AB$25=1.25,'Master Sheet'!BW11*1.25,(IF($AB$25=1.375,'Master Sheet'!BW11*1.375,(IF($AB$25=1.5,'Master Sheet'!BW11*1.5,(IF($AB$25=1.625,'Master Sheet'!BW11*1.625,(IF($AB$25=1.75,'Master Sheet'!BW11*1.75,(IF($AB$25=2,'Master Sheet'!BW11*2,"Error")))))))))))</f>
        <v>0</v>
      </c>
      <c r="CV11" s="60">
        <f>IF($AC$25=1.05,'Master Sheet'!BX11*1.05,(IF($AC$25=0.975,'Master Sheet'!BX11*0.975,(IF($AC$25=0.95,'Master Sheet'!BX11*0.95,(IF($AC$25=0.925,'Master Sheet'!BX11*0.925,(IF($AC$25=0.9,'Master Sheet'!BX11*0.9,(IF($AC$25=0.875,'Master Sheet'!BX11*0.875,"Error")))))))))))</f>
        <v>0</v>
      </c>
      <c r="CW11" s="58">
        <f>IF($AA$26=4,'Master Sheet'!BY11*4,(IF($AA$26=3.5,'Master Sheet'!BY11*3.5,(IF($AA$26=3.25,'Master Sheet'!BY11*3.25,(IF($AA$26=3,'Master Sheet'!BY11*3,(IF($AA$26=2.75,'Master Sheet'!BY11*2.75,(IF($AA$26=2.5,'Master Sheet'!BY11*2.5,"Error")))))))))))</f>
        <v>0</v>
      </c>
      <c r="CX11" s="59">
        <f>IF($AB$26=1.25,'Master Sheet'!BZ11*1.25,(IF($AB$26=1.375,'Master Sheet'!BZ11*1.375,(IF($AB$26=1.5,'Master Sheet'!BZ11*1.5,(IF($AB$26=1.625,'Master Sheet'!BZ11*1.625,(IF($AB$26=1.75,'Master Sheet'!BZ11*1.75,(IF($AB$26=2,'Master Sheet'!BZ11*2,"Error")))))))))))</f>
        <v>0</v>
      </c>
      <c r="CY11" s="60">
        <f>IF($AC$26=1.05,'Master Sheet'!CA11*1.05,(IF($AC$26=0.975,'Master Sheet'!CA11*0.975,(IF($AC$26=0.95,'Master Sheet'!CA11*0.95,(IF($AC$26=0.925,'Master Sheet'!CA11*0.925,(IF($AC$26=0.9,'Master Sheet'!CA11*0.9,(IF($AC$26=0.875,'Master Sheet'!CA11*0.875,"Error")))))))))))</f>
        <v>0</v>
      </c>
      <c r="CZ11" s="58">
        <f>IF($AA$27=4,'Master Sheet'!CB11*4,(IF($AA$27=3.5,'Master Sheet'!CB11*3.5,(IF($AA$27=3.25,'Master Sheet'!CB11*3.25,(IF($AA$27=3,'Master Sheet'!CB11*3,(IF($AA$27=2.75,'Master Sheet'!CB11*2.75,(IF($AA$27=2.5,'Master Sheet'!CB11*2.5,"Error")))))))))))</f>
        <v>0</v>
      </c>
      <c r="DA11" s="59">
        <f>IF($AB$27=1.25,'Master Sheet'!CC11*1.25,(IF($AB$27=1.375,'Master Sheet'!CC11*1.375,(IF($AB$27=1.5,'Master Sheet'!CC11*1.5,(IF($AB$27=1.625,'Master Sheet'!CC11*1.625,(IF($AB$27=1.75,'Master Sheet'!CC11*1.75,(IF($AB$27=2,'Master Sheet'!CC11*2,"Error")))))))))))</f>
        <v>0</v>
      </c>
      <c r="DB11" s="60">
        <f>IF($AC$27=1.05,'Master Sheet'!CD11*1.05,(IF($AC$27=0.975,'Master Sheet'!CD11*0.975,(IF($AC$27=0.95,'Master Sheet'!CD11*0.95,(IF($AC$27=0.925,'Master Sheet'!CD11*0.925,(IF($AC$27=0.9,'Master Sheet'!CD11*0.9,(IF($AC$27=0.875,'Master Sheet'!CD11*0.875,"Error")))))))))))</f>
        <v>0</v>
      </c>
      <c r="DC11">
        <f t="shared" si="10"/>
        <v>2.75</v>
      </c>
      <c r="DD11">
        <f t="shared" si="0"/>
        <v>1.75</v>
      </c>
      <c r="DE11">
        <f t="shared" si="0"/>
        <v>0</v>
      </c>
      <c r="DF11" s="3" t="s">
        <v>10</v>
      </c>
      <c r="DG11">
        <f>(IF('Master Sheet'!E11=0,"NGP",(((DC11+DE11)-DD11)/'Master Sheet'!E11)))</f>
        <v>0.5</v>
      </c>
      <c r="DI11">
        <f>(IF('Master Sheet'!E11=0,"NGP",(((DC11+DE11))/'Master Sheet'!E11)))</f>
        <v>1.375</v>
      </c>
      <c r="DJ11" s="3" t="s">
        <v>10</v>
      </c>
      <c r="DK11">
        <f>((IF('Master Sheet'!E11=0,$DM$4,((((DC11+DE11)-DD11)/'Master Sheet'!E11)+$DM$8))))</f>
        <v>2.03125</v>
      </c>
    </row>
    <row r="12" spans="1:118">
      <c r="A12" s="1" t="s">
        <v>6</v>
      </c>
      <c r="B12" t="str">
        <f>IF('Master Sheet'!F12=1,"Yes","No")</f>
        <v>No</v>
      </c>
      <c r="C12" t="str">
        <f t="shared" si="1"/>
        <v>N/A</v>
      </c>
      <c r="D12" s="57"/>
      <c r="E12" s="1" t="s">
        <v>6</v>
      </c>
      <c r="F12" t="str">
        <f>IF('Master Sheet'!F12=0.75,"Yes",IF(AND('Master Sheet'!F12&gt;0.75,'Master Sheet'!F12&lt;1),"Yes","No"))</f>
        <v>No</v>
      </c>
      <c r="G12" t="str">
        <f t="shared" si="2"/>
        <v>N/A</v>
      </c>
      <c r="H12" s="57"/>
      <c r="I12" s="1" t="s">
        <v>6</v>
      </c>
      <c r="J12" t="str">
        <f>IF('Master Sheet'!F12=0.5,"Yes",IF(AND('Master Sheet'!F12&gt;0.5,'Master Sheet'!F12&lt;0.75),"Yes","No"))</f>
        <v>No</v>
      </c>
      <c r="K12" t="str">
        <f t="shared" si="3"/>
        <v>N/A</v>
      </c>
      <c r="L12" s="57"/>
      <c r="M12" s="1" t="s">
        <v>6</v>
      </c>
      <c r="N12" t="str">
        <f>IF('Master Sheet'!F12=0.25,"Yes",IF(AND('Master Sheet'!F12&gt;0.25,'Master Sheet'!F12&lt;0.5),"Yes","No"))</f>
        <v>No</v>
      </c>
      <c r="O12" t="str">
        <f t="shared" si="4"/>
        <v>N/A</v>
      </c>
      <c r="P12" s="57"/>
      <c r="Q12" s="1" t="s">
        <v>6</v>
      </c>
      <c r="R12" t="str">
        <f>IF('Master Sheet'!F12=0.001,"Yes",IF(AND('Master Sheet'!F12&gt;0,'Master Sheet'!F12&lt;0.25),"Yes","No"))</f>
        <v>No</v>
      </c>
      <c r="S12" t="str">
        <f t="shared" si="5"/>
        <v>N/A</v>
      </c>
      <c r="T12" s="57"/>
      <c r="U12" s="1" t="s">
        <v>6</v>
      </c>
      <c r="V12" t="str">
        <f>IF('Master Sheet'!F12=0,"Yes","No")</f>
        <v>Yes</v>
      </c>
      <c r="W12">
        <f t="shared" si="6"/>
        <v>2.5</v>
      </c>
      <c r="X12" s="57"/>
      <c r="Z12" s="1" t="s">
        <v>6</v>
      </c>
      <c r="AA12">
        <f t="shared" si="7"/>
        <v>2.5</v>
      </c>
      <c r="AB12">
        <f t="shared" si="8"/>
        <v>2</v>
      </c>
      <c r="AC12">
        <f t="shared" si="9"/>
        <v>0.875</v>
      </c>
      <c r="AE12" s="1" t="s">
        <v>6</v>
      </c>
      <c r="AF12" s="58">
        <f>IF($AA$3=4,'Master Sheet'!H12*4,(IF($AA$3=3.5,'Master Sheet'!H12*3.5,(IF($AA$3=3.25,'Master Sheet'!H12*3.25,(IF($AA$3=3,'Master Sheet'!H12*3,(IF($AA$3=2.75,'Master Sheet'!H12*2.75,(IF($AA$3=2.5,'Master Sheet'!H12*2.5,"Error")))))))))))</f>
        <v>0</v>
      </c>
      <c r="AG12" s="59">
        <f>IF($AB$3=1.25,'Master Sheet'!I12*1.25,(IF($AB$3=1.375,'Master Sheet'!I12*1.375,(IF($AB$3=1.5,'Master Sheet'!I12*1.5,(IF($AB$3=1.625,'Master Sheet'!I12*1.625,(IF($AB$3=1.75,'Master Sheet'!I12*1.75,(IF($AB$3=2,'Master Sheet'!I12*2,"Error")))))))))))</f>
        <v>0</v>
      </c>
      <c r="AH12" s="60">
        <f>IF($AC$3=1.05,'Master Sheet'!J12*1.05,(IF($AC$3=0.975,'Master Sheet'!J12*0.975,(IF($AC$3=0.95,'Master Sheet'!J12*0.95,(IF($AC$3=0.925,'Master Sheet'!J12*0.925,(IF($AC$3=0.9,'Master Sheet'!J12*0.9,(IF($AC$3=0.875,'Master Sheet'!J12*0.875,"Error")))))))))))</f>
        <v>0</v>
      </c>
      <c r="AI12" s="58">
        <f>IF($AA$4=4,'Master Sheet'!K12*4,(IF($AA$4=3.5,'Master Sheet'!K12*3.5,(IF($AA$4=3.25,'Master Sheet'!K12*3.25,(IF($AA$4=3,'Master Sheet'!K12*3,(IF($AA$4=2.75,'Master Sheet'!K12*2.75,(IF($AA$4=2.5,'Master Sheet'!K12*2.5,"Error")))))))))))</f>
        <v>0</v>
      </c>
      <c r="AJ12" s="59">
        <f>IF($AB$4=1.25,'Master Sheet'!L12*1.25,(IF($AB$4=1.375,'Master Sheet'!L12*1.375,(IF($AB$4=1.5,'Master Sheet'!L12*1.5,(IF($AB$4=1.625,'Master Sheet'!L12*1.625,(IF($AB$4=1.75,'Master Sheet'!L12*1.75,(IF($AB$4=2,'Master Sheet'!L12*2,"Error")))))))))))</f>
        <v>1.5</v>
      </c>
      <c r="AK12" s="60">
        <f>IF($AC$4=1.05,'Master Sheet'!M12*1.05,(IF($AC$4=0.975,'Master Sheet'!M12*0.975,(IF($AC$4=0.95,'Master Sheet'!M12*0.95,(IF($AC$4=0.925,'Master Sheet'!M12*0.925,(IF($AC$4=0.9,'Master Sheet'!M12*0.9,(IF($AC$4=0.875,'Master Sheet'!M12*0.875,"Error")))))))))))</f>
        <v>0</v>
      </c>
      <c r="AL12" s="58">
        <f>IF($AA$5=4,'Master Sheet'!N12*4,(IF($AA$5=3.5,'Master Sheet'!N12*3.5,(IF($AA$5=3.25,'Master Sheet'!N12*3.25,(IF($AA$5=3,'Master Sheet'!N12*3,(IF($AA$5=2.75,'Master Sheet'!N12*2.75,(IF($AA$5=2.5,'Master Sheet'!N12*2.5,"Error")))))))))))</f>
        <v>0</v>
      </c>
      <c r="AM12" s="59">
        <f>IF($AB$5=1.25,'Master Sheet'!O12*1.25,(IF($AB$5=1.375,'Master Sheet'!O12*1.375,(IF($AB$5=1.5,'Master Sheet'!O12*1.5,(IF($AB$5=1.625,'Master Sheet'!O12*1.625,(IF($AB$5=1.75,'Master Sheet'!O12*1.75,(IF($AB$5=2,'Master Sheet'!O12*2,"Error")))))))))))</f>
        <v>0</v>
      </c>
      <c r="AN12" s="60">
        <f>IF($AC$5=1.05,'Master Sheet'!P12*1.05,(IF($AC$5=0.975,'Master Sheet'!P12*0.975,(IF($AC$5=0.95,'Master Sheet'!P12*0.95,(IF($AC$5=0.925,'Master Sheet'!P12*0.925,(IF($AC$5=0.9,'Master Sheet'!P12*0.9,(IF($AC$5=0.875,'Master Sheet'!P12*0.875,"Error")))))))))))</f>
        <v>0</v>
      </c>
      <c r="AO12" s="58">
        <f>IF($AA$6=4,'Master Sheet'!Q12*4,(IF($AA$6=3.5,'Master Sheet'!Q12*3.5,(IF($AA$6=3.25,'Master Sheet'!Q12*3.25,(IF($AA$6=3,'Master Sheet'!Q12*3,(IF($AA$6=2.75,'Master Sheet'!Q12*2.75,(IF($AA$6=2.5,'Master Sheet'!Q12*2.5,"Error")))))))))))</f>
        <v>0</v>
      </c>
      <c r="AP12" s="59">
        <f>IF($AB$6=1.25,'Master Sheet'!R12*1.25,(IF($AB$6=1.375,'Master Sheet'!R12*1.375,(IF($AB$6=1.5,'Master Sheet'!R12*1.5,(IF($AB$6=1.625,'Master Sheet'!R12*1.625,(IF($AB$6=1.75,'Master Sheet'!R12*1.75,(IF($AB$6=2,'Master Sheet'!R12*2,"Error")))))))))))</f>
        <v>0</v>
      </c>
      <c r="AQ12" s="60">
        <f>IF($AC$6=1.05,'Master Sheet'!S12*1.05,(IF($AC$6=0.975,'Master Sheet'!S12*0.975,(IF($AC$6=0.95,'Master Sheet'!S12*0.95,(IF($AC$6=0.925,'Master Sheet'!S12*0.925,(IF($AC$6=0.9,'Master Sheet'!S12*0.9,(IF($AC$6=0.875,'Master Sheet'!S12*0.875,"Error")))))))))))</f>
        <v>0</v>
      </c>
      <c r="AR12" s="58">
        <f>IF($AA$7=4,'Master Sheet'!T12*4,(IF($AA$7=3.5,'Master Sheet'!T12*3.5,(IF($AA$7=3.25,'Master Sheet'!T12*3.25,(IF($AA$7=3,'Master Sheet'!T12*3,(IF($AA$7=2.75,'Master Sheet'!T12*2.75,(IF($AA$7=2.5,'Master Sheet'!T12*2.5,"Error")))))))))))</f>
        <v>0</v>
      </c>
      <c r="AS12" s="59">
        <f>IF($AB$7=1.25,'Master Sheet'!U12*1.25,(IF($AB$7=1.375,'Master Sheet'!U12*1.375,(IF($AB$7=1.5,'Master Sheet'!U12*1.5,(IF($AB$7=1.625,'Master Sheet'!U12*1.625,(IF($AB$7=1.75,'Master Sheet'!U12*1.75,(IF($AB$7=2,'Master Sheet'!U12*2,"Error")))))))))))</f>
        <v>0</v>
      </c>
      <c r="AT12" s="60">
        <f>IF($AC$7=1.05,'Master Sheet'!V12*1.05,(IF($AC$7=0.975,'Master Sheet'!V12*0.975,(IF($AC$7=0.95,'Master Sheet'!V12*0.95,(IF($AC$7=0.925,'Master Sheet'!V12*0.925,(IF($AC$7=0.9,'Master Sheet'!V12*0.9,(IF($AC$7=0.875,'Master Sheet'!V12*0.875,"Error")))))))))))</f>
        <v>0</v>
      </c>
      <c r="AU12" s="58">
        <f>IF($AA$8=4,'Master Sheet'!W12*4,(IF($AA$8=3.5,'Master Sheet'!W12*3.5,(IF($AA$8=3.25,'Master Sheet'!W12*3.25,(IF($AA$8=3,'Master Sheet'!W12*3,(IF($AA$8=2.75,'Master Sheet'!W12*2.75,(IF($AA$8=2.5,'Master Sheet'!W12*2.5,"Error")))))))))))</f>
        <v>0</v>
      </c>
      <c r="AV12" s="59">
        <f>IF($AB$8=1.25,'Master Sheet'!X12*1.25,(IF($AB$8=1.375,'Master Sheet'!X12*1.375,(IF($AB$8=1.5,'Master Sheet'!X12*1.5,(IF($AB$8=1.625,'Master Sheet'!X12*1.625,(IF($AB$8=1.75,'Master Sheet'!X12*1.75,(IF($AB$8=2,'Master Sheet'!X12*2,"Error")))))))))))</f>
        <v>0</v>
      </c>
      <c r="AW12" s="60">
        <f>IF($AC$8=1.05,'Master Sheet'!Y12*1.05,(IF($AC$8=0.975,'Master Sheet'!Y12*0.975,(IF($AC$8=0.95,'Master Sheet'!Y12*0.95,(IF($AC$8=0.925,'Master Sheet'!Y12*0.925,(IF($AC$8=0.9,'Master Sheet'!Y12*0.9,(IF($AC$8=0.875,'Master Sheet'!Y12*0.875,"Error")))))))))))</f>
        <v>0</v>
      </c>
      <c r="AX12" s="58">
        <f>IF($AA$9=4,'Master Sheet'!Z12*4,(IF($AA$9=3.5,'Master Sheet'!Z12*3.5,(IF($AA$9=3.25,'Master Sheet'!Z12*3.25,(IF($AA$9=3,'Master Sheet'!Z12*3,(IF($AA$9=2.75,'Master Sheet'!Z12*2.75,(IF($AA$9=2.5,'Master Sheet'!Z12*2.5,"Error")))))))))))</f>
        <v>0</v>
      </c>
      <c r="AY12" s="59">
        <f>IF($AB$9=1.25,'Master Sheet'!AA12*1.25,(IF($AB$9=1.375,'Master Sheet'!AA12*1.375,(IF($AB$9=1.5,'Master Sheet'!AA12*1.5,(IF($AB$9=1.625,'Master Sheet'!AA12*1.625,(IF($AB$9=1.75,'Master Sheet'!AA12*1.75,(IF($AB$9=2,'Master Sheet'!AA12*2,"Error")))))))))))</f>
        <v>0</v>
      </c>
      <c r="AZ12" s="60">
        <f>IF($AC$9=1.05,'Master Sheet'!AB12*1.05,(IF($AC$9=0.975,'Master Sheet'!AB12*0.975,(IF($AC$9=0.95,'Master Sheet'!AB12*0.95,(IF($AC$9=0.925,'Master Sheet'!AB12*0.925,(IF($AC$9=0.9,'Master Sheet'!AB12*0.9,(IF($AC$9=0.875,'Master Sheet'!AB12*0.875,"Error")))))))))))</f>
        <v>0</v>
      </c>
      <c r="BA12" s="58">
        <f>IF($AA$10=4,'Master Sheet'!AC12*4,(IF($AA$10=3.5,'Master Sheet'!AC12*3.5,(IF($AA$10=3.25,'Master Sheet'!AC12*3.25,(IF($AA$10=3,'Master Sheet'!AC12*3,(IF($AA$10=2.75,'Master Sheet'!AC12*2.75,(IF($AA$10=2.5,'Master Sheet'!AC12*2.5,"Error")))))))))))</f>
        <v>0</v>
      </c>
      <c r="BB12" s="59">
        <f>IF($AB$10=1.25,'Master Sheet'!AD12*1.25,(IF($AB$10=1.375,'Master Sheet'!AD12*1.375,(IF($AB$10=1.5,'Master Sheet'!AD12*1.5,(IF($AB$10=1.625,'Master Sheet'!AD12*1.625,(IF($AB$10=1.75,'Master Sheet'!AD12*1.75,(IF($AB$10=2,'Master Sheet'!AD12*2,"Error")))))))))))</f>
        <v>0</v>
      </c>
      <c r="BC12" s="60">
        <f>IF($AC$10=1.05,'Master Sheet'!AE12*1.05,(IF($AC$10=0.975,'Master Sheet'!AE12*0.975,(IF($AC$10=0.95,'Master Sheet'!AE12*0.95,(IF($AC$10=0.925,'Master Sheet'!AE12*0.925,(IF($AC$10=0.9,'Master Sheet'!AE12*0.9,(IF($AC$10=0.875,'Master Sheet'!AE12*0.875,"Error")))))))))))</f>
        <v>0</v>
      </c>
      <c r="BD12" s="58">
        <f>IF($AA$11=4,'Master Sheet'!AF12*4,(IF($AA$11=3.5,'Master Sheet'!AF12*3.5,(IF($AA$11=3.25,'Master Sheet'!AF12*3.25,(IF($AA$11=3,'Master Sheet'!AF12*3,(IF($AA$11=2.75,'Master Sheet'!AF12*2.75,(IF($AA$11=2.5,'Master Sheet'!AF12*2.5,"Error")))))))))))</f>
        <v>0</v>
      </c>
      <c r="BE12" s="59">
        <f>IF($AB$11=1.25,'Master Sheet'!AG12*1.25,(IF($AB$11=1.375,'Master Sheet'!AG12*1.375,(IF($AB$11=1.5,'Master Sheet'!AG12*1.5,(IF($AB$11=1.625,'Master Sheet'!AG12*1.625,(IF($AB$11=1.75,'Master Sheet'!AG12*1.75,(IF($AB$11=2,'Master Sheet'!AG12*2,"Error")))))))))))</f>
        <v>0</v>
      </c>
      <c r="BF12" s="60">
        <f>IF($AC$11=1.05,'Master Sheet'!AH12*1.05,(IF($AC$11=0.975,'Master Sheet'!AH12*0.975,(IF($AC$11=0.95,'Master Sheet'!AH12*0.95,(IF($AC$11=0.925,'Master Sheet'!AH12*0.925,(IF($AC$11=0.9,'Master Sheet'!AH12*0.9,(IF($AC$11=0.875,'Master Sheet'!AH12*0.875,"Error")))))))))))</f>
        <v>0</v>
      </c>
      <c r="BG12" s="58">
        <f>IF($AA$12=4,'Master Sheet'!AI12*4,(IF($AA$12=3.5,'Master Sheet'!AI12*3.5,(IF($AA$12=3.25,'Master Sheet'!AI12*3.25,(IF($AA$12=3,'Master Sheet'!AI12*3,(IF($AA$12=2.75,'Master Sheet'!AI12*2.75,(IF($AA$12=2.5,'Master Sheet'!AI12*2.5,"Error")))))))))))</f>
        <v>0</v>
      </c>
      <c r="BH12" s="59">
        <f>IF($AB$12=1.25,'Master Sheet'!AJ12*1.25,(IF($AB$12=1.375,'Master Sheet'!AJ12*1.375,(IF($AB$12=1.5,'Master Sheet'!AJ12*1.5,(IF($AB$12=1.625,'Master Sheet'!AJ12*1.625,(IF($AB$12=1.75,'Master Sheet'!AJ12*1.75,(IF($AB$12=2,'Master Sheet'!AJ12*2,"Error")))))))))))</f>
        <v>0</v>
      </c>
      <c r="BI12" s="60">
        <f>IF($AC$12=1.05,'Master Sheet'!AK12*1.05,(IF($AC$12=0.975,'Master Sheet'!AK12*0.975,(IF($AC$12=0.95,'Master Sheet'!AK12*0.95,(IF($AC$12=0.925,'Master Sheet'!AK12*0.925,(IF($AC$12=0.9,'Master Sheet'!AK12*0.9,(IF($AC$12=0.875,'Master Sheet'!AK12*0.875,"Error")))))))))))</f>
        <v>0</v>
      </c>
      <c r="BJ12" s="58">
        <f>IF($AA$13=4,'Master Sheet'!AL12*4,(IF($AA$13=3.5,'Master Sheet'!AL12*3.5,(IF($AA$13=3.25,'Master Sheet'!AL12*3.25,(IF($AA$13=3,'Master Sheet'!AL12*3,(IF($AA$13=2.75,'Master Sheet'!AL12*2.75,(IF($AA$13=2.5,'Master Sheet'!AL12*2.5,"Error")))))))))))</f>
        <v>0</v>
      </c>
      <c r="BK12" s="59">
        <f>IF($AB$13=1.25,'Master Sheet'!AM12*1.25,(IF($AB$13=1.375,'Master Sheet'!AM12*1.375,(IF($AB$13=1.5,'Master Sheet'!AM12*1.5,(IF($AB$13=1.625,'Master Sheet'!AM12*1.625,(IF($AB$13=1.75,'Master Sheet'!AM12*1.75,(IF($AB$13=2,'Master Sheet'!AM12*2,"Error")))))))))))</f>
        <v>0</v>
      </c>
      <c r="BL12" s="60">
        <f>IF($AC$13=1.05,'Master Sheet'!AN12*1.05,(IF($AC$13=0.975,'Master Sheet'!AN12*0.975,(IF($AC$13=0.95,'Master Sheet'!AN12*0.95,(IF($AC$13=0.925,'Master Sheet'!AN12*0.925,(IF($AC$13=0.9,'Master Sheet'!AN12*0.9,(IF($AC$13=0.875,'Master Sheet'!AN12*0.875,"Error")))))))))))</f>
        <v>0</v>
      </c>
      <c r="BM12" s="58">
        <f>IF($AA$14=4,'Master Sheet'!AO12*4,(IF($AA$14=3.5,'Master Sheet'!AO12*3.5,(IF($AA$14=3.25,'Master Sheet'!AO12*3.25,(IF($AA$14=3,'Master Sheet'!AO12*3,(IF($AA$14=2.75,'Master Sheet'!AO12*2.75,(IF($AA$14=2.5,'Master Sheet'!AO12*2.5,"Error")))))))))))</f>
        <v>0</v>
      </c>
      <c r="BN12" s="59">
        <f>IF($AB$14=1.25,'Master Sheet'!AP12*1.25,(IF($AB$14=1.375,'Master Sheet'!AP12*1.375,(IF($AB$14=1.5,'Master Sheet'!AP12*1.5,(IF($AB$14=1.625,'Master Sheet'!AP12*1.625,(IF($AB$14=1.75,'Master Sheet'!AP12*1.75,(IF($AB$14=2,'Master Sheet'!AP12*2,"Error")))))))))))</f>
        <v>0</v>
      </c>
      <c r="BO12" s="60">
        <f>IF($AC$14=1.05,'Master Sheet'!AQ12*1.05,(IF($AC$14=0.975,'Master Sheet'!AQ12*0.975,(IF($AC$14=0.95,'Master Sheet'!AQ12*0.95,(IF($AC$14=0.925,'Master Sheet'!AQ12*0.925,(IF($AC$14=0.9,'Master Sheet'!AQ12*0.9,(IF($AC$14=0.875,'Master Sheet'!AQ12*0.875,"Error")))))))))))</f>
        <v>0</v>
      </c>
      <c r="BP12" s="58">
        <f>IF($AA$15=4,'Master Sheet'!AR12*4,(IF($AA$15=3.5,'Master Sheet'!AR12*3.5,(IF($AA$15=3.25,'Master Sheet'!AR12*3.25,(IF($AA$15=3,'Master Sheet'!AR12*3,(IF($AA$15=2.75,'Master Sheet'!AR12*2.75,(IF($AA$15=2.5,'Master Sheet'!AR12*2.5,"Error")))))))))))</f>
        <v>0</v>
      </c>
      <c r="BQ12" s="59">
        <f>IF($AB$15=1.25,'Master Sheet'!AS12*1.25,(IF($AB$15=1.375,'Master Sheet'!AS12*1.375,(IF($AB$15=1.5,'Master Sheet'!AS12*1.5,(IF($AB$15=1.625,'Master Sheet'!AS12*1.625,(IF($AB$15=1.75,'Master Sheet'!AS12*1.75,(IF($AB$15=2,'Master Sheet'!AS12*2,"Error")))))))))))</f>
        <v>0</v>
      </c>
      <c r="BR12" s="60">
        <f>IF($AC$15=1.05,'Master Sheet'!AT12*1.05,(IF($AC$15=0.975,'Master Sheet'!AT12*0.975,(IF($AC$15=0.95,'Master Sheet'!AT12*0.95,(IF($AC$15=0.925,'Master Sheet'!AT12*0.925,(IF($AC$15=0.9,'Master Sheet'!AT12*0.9,(IF($AC$15=0.875,'Master Sheet'!AT12*0.875,"Error")))))))))))</f>
        <v>0</v>
      </c>
      <c r="BS12" s="58">
        <f>IF($AA$16=4,'Master Sheet'!AU12*4,(IF($AA$16=3.5,'Master Sheet'!AU12*3.5,(IF($AA$16=3.25,'Master Sheet'!AU12*3.25,(IF($AA$16=3,'Master Sheet'!AU12*3,(IF($AA$16=2.75,'Master Sheet'!AU12*2.75,(IF($AA$16=2.5,'Master Sheet'!AU12*2.5,"Error")))))))))))</f>
        <v>0</v>
      </c>
      <c r="BT12" s="59">
        <f>IF($AB$16=1.25,'Master Sheet'!AV12*1.25,(IF($AB$16=1.375,'Master Sheet'!AV12*1.375,(IF($AB$16=1.5,'Master Sheet'!AV12*1.5,(IF($AB$16=1.625,'Master Sheet'!AV12*1.625,(IF($AB$16=1.75,'Master Sheet'!AV12*1.75,(IF($AB$16=2,'Master Sheet'!AV12*2,"Error")))))))))))</f>
        <v>0</v>
      </c>
      <c r="BU12" s="60">
        <f>IF($AC$16=1.05,'Master Sheet'!AW12*1.05,(IF($AC$16=0.975,'Master Sheet'!AW12*0.975,(IF($AC$16=0.95,'Master Sheet'!AW12*0.95,(IF($AC$16=0.925,'Master Sheet'!AW12*0.925,(IF($AC$16=0.9,'Master Sheet'!AW12*0.9,(IF($AC$16=0.875,'Master Sheet'!AW12*0.875,"Error")))))))))))</f>
        <v>0</v>
      </c>
      <c r="BV12" s="58">
        <f>IF($AA$17=4,'Master Sheet'!AX12*4,(IF($AA$17=3.5,'Master Sheet'!AX12*3.5,(IF($AA$17=3.25,'Master Sheet'!AX12*3.25,(IF($AA$17=3,'Master Sheet'!AX12*3,(IF($AA$17=2.75,'Master Sheet'!AX12*2.75,(IF($AA$17=2.5,'Master Sheet'!AX12*2.5,"Error")))))))))))</f>
        <v>0</v>
      </c>
      <c r="BW12" s="59">
        <f>IF($AB$17=1.25,'Master Sheet'!AY12*1.25,(IF($AB$17=1.375,'Master Sheet'!AY12*1.375,(IF($AB$17=1.5,'Master Sheet'!AY12*1.5,(IF($AB$17=1.625,'Master Sheet'!AY12*1.625,(IF($AB$17=1.75,'Master Sheet'!AY12*1.75,(IF($AB$17=2,'Master Sheet'!AY12*2,"Error")))))))))))</f>
        <v>1.5</v>
      </c>
      <c r="BX12" s="60">
        <f>IF($AC$17=1.05,'Master Sheet'!AZ12*1.05,(IF($AC$17=0.975,'Master Sheet'!AZ12*0.975,(IF($AC$17=0.95,'Master Sheet'!AZ12*0.95,(IF($AC$17=0.925,'Master Sheet'!AZ12*0.925,(IF($AC$17=0.9,'Master Sheet'!AZ12*0.9,(IF($AC$17=0.875,'Master Sheet'!AZ12*0.875,"Error")))))))))))</f>
        <v>0</v>
      </c>
      <c r="BY12" s="58">
        <f>IF($AA$18=4,'Master Sheet'!BA12*4,(IF($AA$18=3.5,'Master Sheet'!BA12*3.5,(IF($AA$18=3.25,'Master Sheet'!BA12*3.25,(IF($AA$18=3,'Master Sheet'!BA12*3,(IF($AA$18=2.75,'Master Sheet'!BA12*2.75,(IF($AA$18=2.5,'Master Sheet'!BA12*2.5,"Error")))))))))))</f>
        <v>0</v>
      </c>
      <c r="BZ12" s="59">
        <f>IF($AB$18=1.25,'Master Sheet'!BB12*1.25,(IF($AB$18=1.375,'Master Sheet'!BB12*1.375,(IF($AB$18=1.5,'Master Sheet'!BB12*1.5,(IF($AB$18=1.625,'Master Sheet'!BB12*1.625,(IF($AB$18=1.75,'Master Sheet'!BB12*1.75,(IF($AB$18=2,'Master Sheet'!BB12*2,"Error")))))))))))</f>
        <v>0</v>
      </c>
      <c r="CA12" s="60">
        <f>IF($AC$18=1.05,'Master Sheet'!BC12*1.05,(IF($AC$18=0.975,'Master Sheet'!BC12*0.975,(IF($AC$18=0.95,'Master Sheet'!BC12*0.95,(IF($AC$18=0.925,'Master Sheet'!BC12*0.925,(IF($AC$18=0.9,'Master Sheet'!BC12*0.9,(IF($AC$18=0.875,'Master Sheet'!BC12*0.875,"Error")))))))))))</f>
        <v>0</v>
      </c>
      <c r="CB12" s="58">
        <f>IF($AA$19=4,'Master Sheet'!BD12*4,(IF($AA$19=3.5,'Master Sheet'!BD12*3.5,(IF($AA$19=3.25,'Master Sheet'!BD12*3.25,(IF($AA$19=3,'Master Sheet'!BD12*3,(IF($AA$19=2.75,'Master Sheet'!BD12*2.75,(IF($AA$19=2.5,'Master Sheet'!BD12*2.5,"Error")))))))))))</f>
        <v>0</v>
      </c>
      <c r="CC12" s="59">
        <f>IF($AB$19=1.25,'Master Sheet'!BE12*1.25,(IF($AB$19=1.375,'Master Sheet'!BE12*1.375,(IF($AB$19=1.5,'Master Sheet'!BE12*1.5,(IF($AB$19=1.625,'Master Sheet'!BE12*1.625,(IF($AB$19=1.75,'Master Sheet'!BE12*1.75,(IF($AB$19=2,'Master Sheet'!BE12*2,"Error")))))))))))</f>
        <v>0</v>
      </c>
      <c r="CD12" s="60">
        <f>IF($AC$19=1.05,'Master Sheet'!BF12*1.05,(IF($AC$19=0.975,'Master Sheet'!BF12*0.975,(IF($AC$19=0.95,'Master Sheet'!BF12*0.95,(IF($AC$19=0.925,'Master Sheet'!BF12*0.925,(IF($AC$19=0.9,'Master Sheet'!BF12*0.9,(IF($AC$19=0.875,'Master Sheet'!BF12*0.875,"Error")))))))))))</f>
        <v>0</v>
      </c>
      <c r="CE12" s="58">
        <f>IF($AA$20=4,'Master Sheet'!BG12*4,(IF($AA$20=3.5,'Master Sheet'!BG12*3.5,(IF($AA$20=3.25,'Master Sheet'!BG12*3.25,(IF($AA$20=3,'Master Sheet'!BG12*3,(IF($AA$20=2.75,'Master Sheet'!BG12*2.75,(IF($AA$20=2.5,'Master Sheet'!BG12*2.5,"Error")))))))))))</f>
        <v>0</v>
      </c>
      <c r="CF12" s="59">
        <f>IF($AB$20=1.25,'Master Sheet'!BH12*1.25,(IF($AB$20=1.375,'Master Sheet'!BH12*1.375,(IF($AB$20=1.5,'Master Sheet'!BH12*1.5,(IF($AB$20=1.625,'Master Sheet'!BH12*1.625,(IF($AB$20=1.75,'Master Sheet'!BH12*1.75,(IF($AB$20=2,'Master Sheet'!BH12*2,"Error")))))))))))</f>
        <v>0</v>
      </c>
      <c r="CG12" s="60">
        <f>IF($AC$20=1.05,'Master Sheet'!BI12*1.05,(IF($AC$20=0.975,'Master Sheet'!BI12*0.975,(IF($AC$20=0.95,'Master Sheet'!BI12*0.95,(IF($AC$20=0.925,'Master Sheet'!BI12*0.925,(IF($AC$20=0.9,'Master Sheet'!BI12*0.9,(IF($AC$20=0.875,'Master Sheet'!BI12*0.875,"Error")))))))))))</f>
        <v>0</v>
      </c>
      <c r="CH12" s="58">
        <f>IF($AA$21=4,'Master Sheet'!BJ12*4,(IF($AA$21=3.5,'Master Sheet'!BJ12*3.5,(IF($AA$21=3.25,'Master Sheet'!BJ12*3.25,(IF($AA$21=3,'Master Sheet'!BJ12*3,(IF($AA$21=2.75,'Master Sheet'!BJ12*2.75,(IF($AA$21=2.5,'Master Sheet'!BJ12*2.5,"Error")))))))))))</f>
        <v>0</v>
      </c>
      <c r="CI12" s="59">
        <f>IF($AB$21=1.25,'Master Sheet'!BK12*1.25,(IF($AB$21=1.375,'Master Sheet'!BK12*1.375,(IF($AB$21=1.5,'Master Sheet'!BK12*1.5,(IF($AB$21=1.625,'Master Sheet'!BK12*1.625,(IF($AB$21=1.75,'Master Sheet'!BK12*1.75,(IF($AB$21=2,'Master Sheet'!BK12*2,"Error")))))))))))</f>
        <v>0</v>
      </c>
      <c r="CJ12" s="60">
        <f>IF($AC$21=1.05,'Master Sheet'!BL12*1.05,(IF($AC$21=0.975,'Master Sheet'!BL12*0.975,(IF($AC$21=0.95,'Master Sheet'!BL12*0.95,(IF($AC$21=0.925,'Master Sheet'!BL12*0.925,(IF($AC$21=0.9,'Master Sheet'!BL12*0.9,(IF($AC$21=0.875,'Master Sheet'!BL12*0.875,"Error")))))))))))</f>
        <v>0</v>
      </c>
      <c r="CK12" s="58">
        <f>IF($AA$22=4,'Master Sheet'!BM12*4,(IF($AA$22=3.5,'Master Sheet'!BM12*3.5,(IF($AA$22=3.25,'Master Sheet'!BM12*3.25,(IF($AA$22=3,'Master Sheet'!BM12*3,(IF($AA$22=2.75,'Master Sheet'!BM12*2.75,(IF($AA$22=2.5,'Master Sheet'!BM12*2.5,"Error")))))))))))</f>
        <v>0</v>
      </c>
      <c r="CL12" s="59">
        <f>IF($AB$22=1.25,'Master Sheet'!BN12*1.25,(IF($AB$22=1.375,'Master Sheet'!BN12*1.375,(IF($AB$22=1.5,'Master Sheet'!BN12*1.5,(IF($AB$22=1.625,'Master Sheet'!BN12*1.625,(IF($AB$22=1.75,'Master Sheet'!BN12*1.75,(IF($AB$22=2,'Master Sheet'!BN12*2,"Error")))))))))))</f>
        <v>0</v>
      </c>
      <c r="CM12" s="60">
        <f>IF($AC$22=1.05,'Master Sheet'!BO12*1.05,(IF($AC$22=0.975,'Master Sheet'!BO12*0.975,(IF($AC$22=0.95,'Master Sheet'!BO12*0.95,(IF($AC$22=0.925,'Master Sheet'!BO12*0.925,(IF($AC$22=0.9,'Master Sheet'!BO12*0.9,(IF($AC$22=0.875,'Master Sheet'!BO12*0.875,"Error")))))))))))</f>
        <v>0</v>
      </c>
      <c r="CN12" s="58">
        <f>IF($AA$23=4,'Master Sheet'!BP12*4,(IF($AA$23=3.5,'Master Sheet'!BP12*3.5,(IF($AA$23=3.25,'Master Sheet'!BP12*3.25,(IF($AA$23=3,'Master Sheet'!BP12*3,(IF($AA$23=2.75,'Master Sheet'!BP12*2.75,(IF($AA$23=2.5,'Master Sheet'!BP12*2.5,"Error")))))))))))</f>
        <v>0</v>
      </c>
      <c r="CO12" s="59">
        <f>IF($AB$23=1.25,'Master Sheet'!BQ12*1.25,(IF($AB$23=1.375,'Master Sheet'!BQ12*1.375,(IF($AB$23=1.5,'Master Sheet'!BQ12*1.5,(IF($AB$23=1.625,'Master Sheet'!BQ12*1.625,(IF($AB$23=1.75,'Master Sheet'!BQ12*1.75,(IF($AB$23=2,'Master Sheet'!BQ12*2,"Error")))))))))))</f>
        <v>0</v>
      </c>
      <c r="CP12" s="60">
        <f>IF($AC$23=1.05,'Master Sheet'!BR12*1.05,(IF($AC$23=0.975,'Master Sheet'!BR12*0.975,(IF($AC$23=0.95,'Master Sheet'!BR12*0.95,(IF($AC$23=0.925,'Master Sheet'!BR12*0.925,(IF($AC$23=0.9,'Master Sheet'!BR12*0.9,(IF($AC$23=0.875,'Master Sheet'!BR12*0.875,"Error")))))))))))</f>
        <v>0</v>
      </c>
      <c r="CQ12" s="58">
        <f>IF($AA$24=4,'Master Sheet'!BS12*4,(IF($AA$24=3.5,'Master Sheet'!BS12*3.5,(IF($AA$24=3.25,'Master Sheet'!BS12*3.25,(IF($AA$24=3,'Master Sheet'!BS12*3,(IF($AA$24=2.75,'Master Sheet'!BS12*2.75,(IF($AA$24=2.5,'Master Sheet'!BS12*2.5,"Error")))))))))))</f>
        <v>0</v>
      </c>
      <c r="CR12" s="59">
        <f>IF($AB$24=1.25,'Master Sheet'!BT12*1.25,(IF($AB$24=1.375,'Master Sheet'!BT12*1.375,(IF($AB$24=1.5,'Master Sheet'!BT12*1.5,(IF($AB$24=1.625,'Master Sheet'!BT12*1.625,(IF($AB$24=1.75,'Master Sheet'!BT12*1.75,(IF($AB$24=2,'Master Sheet'!BT12*2,"Error")))))))))))</f>
        <v>0</v>
      </c>
      <c r="CS12" s="60">
        <f>IF($AC$24=1.05,'Master Sheet'!BU12*1.05,(IF($AC$24=0.975,'Master Sheet'!BU12*0.975,(IF($AC$24=0.95,'Master Sheet'!BU12*0.95,(IF($AC$24=0.925,'Master Sheet'!BU12*0.925,(IF($AC$24=0.9,'Master Sheet'!BU12*0.9,(IF($AC$24=0.875,'Master Sheet'!BU12*0.875,"Error")))))))))))</f>
        <v>0</v>
      </c>
      <c r="CT12" s="58">
        <f>IF($AA$25=4,'Master Sheet'!BV12*4,(IF($AA$25=3.5,'Master Sheet'!BV12*3.5,(IF($AA$25=3.25,'Master Sheet'!BV12*3.25,(IF($AA$25=3,'Master Sheet'!BV12*3,(IF($AA$25=2.75,'Master Sheet'!BV12*2.75,(IF($AA$25=2.5,'Master Sheet'!BV12*2.5,"Error")))))))))))</f>
        <v>0</v>
      </c>
      <c r="CU12" s="59">
        <f>IF($AB$25=1.25,'Master Sheet'!BW12*1.25,(IF($AB$25=1.375,'Master Sheet'!BW12*1.375,(IF($AB$25=1.5,'Master Sheet'!BW12*1.5,(IF($AB$25=1.625,'Master Sheet'!BW12*1.625,(IF($AB$25=1.75,'Master Sheet'!BW12*1.75,(IF($AB$25=2,'Master Sheet'!BW12*2,"Error")))))))))))</f>
        <v>0</v>
      </c>
      <c r="CV12" s="60">
        <f>IF($AC$25=1.05,'Master Sheet'!BX12*1.05,(IF($AC$25=0.975,'Master Sheet'!BX12*0.975,(IF($AC$25=0.95,'Master Sheet'!BX12*0.95,(IF($AC$25=0.925,'Master Sheet'!BX12*0.925,(IF($AC$25=0.9,'Master Sheet'!BX12*0.9,(IF($AC$25=0.875,'Master Sheet'!BX12*0.875,"Error")))))))))))</f>
        <v>0</v>
      </c>
      <c r="CW12" s="58">
        <f>IF($AA$26=4,'Master Sheet'!BY12*4,(IF($AA$26=3.5,'Master Sheet'!BY12*3.5,(IF($AA$26=3.25,'Master Sheet'!BY12*3.25,(IF($AA$26=3,'Master Sheet'!BY12*3,(IF($AA$26=2.75,'Master Sheet'!BY12*2.75,(IF($AA$26=2.5,'Master Sheet'!BY12*2.5,"Error")))))))))))</f>
        <v>0</v>
      </c>
      <c r="CX12" s="59">
        <f>IF($AB$26=1.25,'Master Sheet'!BZ12*1.25,(IF($AB$26=1.375,'Master Sheet'!BZ12*1.375,(IF($AB$26=1.5,'Master Sheet'!BZ12*1.5,(IF($AB$26=1.625,'Master Sheet'!BZ12*1.625,(IF($AB$26=1.75,'Master Sheet'!BZ12*1.75,(IF($AB$26=2,'Master Sheet'!BZ12*2,"Error")))))))))))</f>
        <v>0</v>
      </c>
      <c r="CY12" s="60">
        <f>IF($AC$26=1.05,'Master Sheet'!CA12*1.05,(IF($AC$26=0.975,'Master Sheet'!CA12*0.975,(IF($AC$26=0.95,'Master Sheet'!CA12*0.95,(IF($AC$26=0.925,'Master Sheet'!CA12*0.925,(IF($AC$26=0.9,'Master Sheet'!CA12*0.9,(IF($AC$26=0.875,'Master Sheet'!CA12*0.875,"Error")))))))))))</f>
        <v>0</v>
      </c>
      <c r="CZ12" s="58">
        <f>IF($AA$27=4,'Master Sheet'!CB12*4,(IF($AA$27=3.5,'Master Sheet'!CB12*3.5,(IF($AA$27=3.25,'Master Sheet'!CB12*3.25,(IF($AA$27=3,'Master Sheet'!CB12*3,(IF($AA$27=2.75,'Master Sheet'!CB12*2.75,(IF($AA$27=2.5,'Master Sheet'!CB12*2.5,"Error")))))))))))</f>
        <v>0</v>
      </c>
      <c r="DA12" s="59">
        <f>IF($AB$27=1.25,'Master Sheet'!CC12*1.25,(IF($AB$27=1.375,'Master Sheet'!CC12*1.375,(IF($AB$27=1.5,'Master Sheet'!CC12*1.5,(IF($AB$27=1.625,'Master Sheet'!CC12*1.625,(IF($AB$27=1.75,'Master Sheet'!CC12*1.75,(IF($AB$27=2,'Master Sheet'!CC12*2,"Error")))))))))))</f>
        <v>0</v>
      </c>
      <c r="DB12" s="60">
        <f>IF($AC$27=1.05,'Master Sheet'!CD12*1.05,(IF($AC$27=0.975,'Master Sheet'!CD12*0.975,(IF($AC$27=0.95,'Master Sheet'!CD12*0.95,(IF($AC$27=0.925,'Master Sheet'!CD12*0.925,(IF($AC$27=0.9,'Master Sheet'!CD12*0.9,(IF($AC$27=0.875,'Master Sheet'!CD12*0.875,"Error")))))))))))</f>
        <v>0</v>
      </c>
      <c r="DC12">
        <f t="shared" si="10"/>
        <v>0</v>
      </c>
      <c r="DD12">
        <f t="shared" si="0"/>
        <v>3</v>
      </c>
      <c r="DE12">
        <f t="shared" si="0"/>
        <v>0</v>
      </c>
      <c r="DF12" s="1" t="s">
        <v>6</v>
      </c>
      <c r="DG12">
        <f>(IF('Master Sheet'!E12=0,"NGP",(((DC12+DE12)-DD12)/'Master Sheet'!E12)))</f>
        <v>-1.5</v>
      </c>
      <c r="DI12">
        <f>(IF('Master Sheet'!E12=0,"NGP",(((DC12+DE12))/'Master Sheet'!E12)))</f>
        <v>0</v>
      </c>
      <c r="DJ12" s="1" t="s">
        <v>6</v>
      </c>
      <c r="DK12">
        <f>((IF('Master Sheet'!E12=0,$DM$4,((((DC12+DE12)-DD12)/'Master Sheet'!E12)+$DM$8))))</f>
        <v>3.125E-2</v>
      </c>
    </row>
    <row r="13" spans="1:118">
      <c r="A13" s="2" t="s">
        <v>22</v>
      </c>
      <c r="B13" t="str">
        <f>IF('Master Sheet'!F13=1,"Yes","No")</f>
        <v>No</v>
      </c>
      <c r="C13" t="str">
        <f t="shared" si="1"/>
        <v>N/A</v>
      </c>
      <c r="D13" s="57"/>
      <c r="E13" s="2" t="s">
        <v>22</v>
      </c>
      <c r="F13" t="str">
        <f>IF('Master Sheet'!F13=0.75,"Yes",IF(AND('Master Sheet'!F13&gt;0.75,'Master Sheet'!F13&lt;1),"Yes","No"))</f>
        <v>Yes</v>
      </c>
      <c r="G13">
        <f t="shared" si="2"/>
        <v>3.5</v>
      </c>
      <c r="H13" s="57"/>
      <c r="I13" s="2" t="s">
        <v>22</v>
      </c>
      <c r="J13" t="str">
        <f>IF('Master Sheet'!F13=0.5,"Yes",IF(AND('Master Sheet'!F13&gt;0.5,'Master Sheet'!F13&lt;0.75),"Yes","No"))</f>
        <v>No</v>
      </c>
      <c r="K13" t="str">
        <f t="shared" si="3"/>
        <v>N/A</v>
      </c>
      <c r="L13" s="57"/>
      <c r="M13" s="2" t="s">
        <v>22</v>
      </c>
      <c r="N13" t="str">
        <f>IF('Master Sheet'!F13=0.25,"Yes",IF(AND('Master Sheet'!F13&gt;0.25,'Master Sheet'!F13&lt;0.5),"Yes","No"))</f>
        <v>No</v>
      </c>
      <c r="O13" t="str">
        <f t="shared" si="4"/>
        <v>N/A</v>
      </c>
      <c r="P13" s="57"/>
      <c r="Q13" s="2" t="s">
        <v>22</v>
      </c>
      <c r="R13" t="str">
        <f>IF('Master Sheet'!F13=0.001,"Yes",IF(AND('Master Sheet'!F13&gt;0,'Master Sheet'!F13&lt;0.25),"Yes","No"))</f>
        <v>No</v>
      </c>
      <c r="S13" t="str">
        <f t="shared" si="5"/>
        <v>N/A</v>
      </c>
      <c r="T13" s="57"/>
      <c r="U13" s="2" t="s">
        <v>22</v>
      </c>
      <c r="V13" t="str">
        <f>IF('Master Sheet'!F13=0,"Yes","No")</f>
        <v>No</v>
      </c>
      <c r="W13" t="str">
        <f t="shared" si="6"/>
        <v>N/A</v>
      </c>
      <c r="X13" s="57"/>
      <c r="Z13" s="2" t="s">
        <v>22</v>
      </c>
      <c r="AA13">
        <f t="shared" si="7"/>
        <v>3.5</v>
      </c>
      <c r="AB13">
        <f t="shared" si="8"/>
        <v>1.375</v>
      </c>
      <c r="AC13">
        <f t="shared" si="9"/>
        <v>0.97499999999999998</v>
      </c>
      <c r="AE13" s="2" t="s">
        <v>22</v>
      </c>
      <c r="AF13" s="58">
        <f>IF($AA$3=4,'Master Sheet'!H13*4,(IF($AA$3=3.5,'Master Sheet'!H13*3.5,(IF($AA$3=3.25,'Master Sheet'!H13*3.25,(IF($AA$3=3,'Master Sheet'!H13*3,(IF($AA$3=2.75,'Master Sheet'!H13*2.75,(IF($AA$3=2.5,'Master Sheet'!H13*2.5,"Error")))))))))))</f>
        <v>2.75</v>
      </c>
      <c r="AG13" s="59">
        <f>IF($AB$3=1.25,'Master Sheet'!I13*1.25,(IF($AB$3=1.375,'Master Sheet'!I13*1.375,(IF($AB$3=1.5,'Master Sheet'!I13*1.5,(IF($AB$3=1.625,'Master Sheet'!I13*1.625,(IF($AB$3=1.75,'Master Sheet'!I13*1.75,(IF($AB$3=2,'Master Sheet'!I13*2,"Error")))))))))))</f>
        <v>0</v>
      </c>
      <c r="AH13" s="60">
        <f>IF($AC$3=1.05,'Master Sheet'!J13*1.05,(IF($AC$3=0.975,'Master Sheet'!J13*0.975,(IF($AC$3=0.95,'Master Sheet'!J13*0.95,(IF($AC$3=0.925,'Master Sheet'!J13*0.925,(IF($AC$3=0.9,'Master Sheet'!J13*0.9,(IF($AC$3=0.875,'Master Sheet'!J13*0.875,"Error")))))))))))</f>
        <v>0</v>
      </c>
      <c r="AI13" s="58">
        <f>IF($AA$4=4,'Master Sheet'!K13*4,(IF($AA$4=3.5,'Master Sheet'!K13*3.5,(IF($AA$4=3.25,'Master Sheet'!K13*3.25,(IF($AA$4=3,'Master Sheet'!K13*3,(IF($AA$4=2.75,'Master Sheet'!K13*2.75,(IF($AA$4=2.5,'Master Sheet'!K13*2.5,"Error")))))))))))</f>
        <v>3.25</v>
      </c>
      <c r="AJ13" s="59">
        <f>IF($AB$4=1.25,'Master Sheet'!L13*1.25,(IF($AB$4=1.375,'Master Sheet'!L13*1.375,(IF($AB$4=1.5,'Master Sheet'!L13*1.5,(IF($AB$4=1.625,'Master Sheet'!L13*1.625,(IF($AB$4=1.75,'Master Sheet'!L13*1.75,(IF($AB$4=2,'Master Sheet'!L13*2,"Error")))))))))))</f>
        <v>0</v>
      </c>
      <c r="AK13" s="60">
        <f>IF($AC$4=1.05,'Master Sheet'!M13*1.05,(IF($AC$4=0.975,'Master Sheet'!M13*0.975,(IF($AC$4=0.95,'Master Sheet'!M13*0.95,(IF($AC$4=0.925,'Master Sheet'!M13*0.925,(IF($AC$4=0.9,'Master Sheet'!M13*0.9,(IF($AC$4=0.875,'Master Sheet'!M13*0.875,"Error")))))))))))</f>
        <v>0</v>
      </c>
      <c r="AL13" s="58">
        <f>IF($AA$5=4,'Master Sheet'!N13*4,(IF($AA$5=3.5,'Master Sheet'!N13*3.5,(IF($AA$5=3.25,'Master Sheet'!N13*3.25,(IF($AA$5=3,'Master Sheet'!N13*3,(IF($AA$5=2.75,'Master Sheet'!N13*2.75,(IF($AA$5=2.5,'Master Sheet'!N13*2.5,"Error")))))))))))</f>
        <v>2.75</v>
      </c>
      <c r="AM13" s="59">
        <f>IF($AB$5=1.25,'Master Sheet'!O13*1.25,(IF($AB$5=1.375,'Master Sheet'!O13*1.375,(IF($AB$5=1.5,'Master Sheet'!O13*1.5,(IF($AB$5=1.625,'Master Sheet'!O13*1.625,(IF($AB$5=1.75,'Master Sheet'!O13*1.75,(IF($AB$5=2,'Master Sheet'!O13*2,"Error")))))))))))</f>
        <v>0</v>
      </c>
      <c r="AN13" s="60">
        <f>IF($AC$5=1.05,'Master Sheet'!P13*1.05,(IF($AC$5=0.975,'Master Sheet'!P13*0.975,(IF($AC$5=0.95,'Master Sheet'!P13*0.95,(IF($AC$5=0.925,'Master Sheet'!P13*0.925,(IF($AC$5=0.9,'Master Sheet'!P13*0.9,(IF($AC$5=0.875,'Master Sheet'!P13*0.875,"Error")))))))))))</f>
        <v>0</v>
      </c>
      <c r="AO13" s="58">
        <f>IF($AA$6=4,'Master Sheet'!Q13*4,(IF($AA$6=3.5,'Master Sheet'!Q13*3.5,(IF($AA$6=3.25,'Master Sheet'!Q13*3.25,(IF($AA$6=3,'Master Sheet'!Q13*3,(IF($AA$6=2.75,'Master Sheet'!Q13*2.75,(IF($AA$6=2.5,'Master Sheet'!Q13*2.5,"Error")))))))))))</f>
        <v>0</v>
      </c>
      <c r="AP13" s="59">
        <f>IF($AB$6=1.25,'Master Sheet'!R13*1.25,(IF($AB$6=1.375,'Master Sheet'!R13*1.375,(IF($AB$6=1.5,'Master Sheet'!R13*1.5,(IF($AB$6=1.625,'Master Sheet'!R13*1.625,(IF($AB$6=1.75,'Master Sheet'!R13*1.75,(IF($AB$6=2,'Master Sheet'!R13*2,"Error")))))))))))</f>
        <v>0</v>
      </c>
      <c r="AQ13" s="60">
        <f>IF($AC$6=1.05,'Master Sheet'!S13*1.05,(IF($AC$6=0.975,'Master Sheet'!S13*0.975,(IF($AC$6=0.95,'Master Sheet'!S13*0.95,(IF($AC$6=0.925,'Master Sheet'!S13*0.925,(IF($AC$6=0.9,'Master Sheet'!S13*0.9,(IF($AC$6=0.875,'Master Sheet'!S13*0.875,"Error")))))))))))</f>
        <v>0</v>
      </c>
      <c r="AR13" s="58">
        <f>IF($AA$7=4,'Master Sheet'!T13*4,(IF($AA$7=3.5,'Master Sheet'!T13*3.5,(IF($AA$7=3.25,'Master Sheet'!T13*3.25,(IF($AA$7=3,'Master Sheet'!T13*3,(IF($AA$7=2.75,'Master Sheet'!T13*2.75,(IF($AA$7=2.5,'Master Sheet'!T13*2.5,"Error")))))))))))</f>
        <v>0</v>
      </c>
      <c r="AS13" s="59">
        <f>IF($AB$7=1.25,'Master Sheet'!U13*1.25,(IF($AB$7=1.375,'Master Sheet'!U13*1.375,(IF($AB$7=1.5,'Master Sheet'!U13*1.5,(IF($AB$7=1.625,'Master Sheet'!U13*1.625,(IF($AB$7=1.75,'Master Sheet'!U13*1.75,(IF($AB$7=2,'Master Sheet'!U13*2,"Error")))))))))))</f>
        <v>0</v>
      </c>
      <c r="AT13" s="60">
        <f>IF($AC$7=1.05,'Master Sheet'!V13*1.05,(IF($AC$7=0.975,'Master Sheet'!V13*0.975,(IF($AC$7=0.95,'Master Sheet'!V13*0.95,(IF($AC$7=0.925,'Master Sheet'!V13*0.925,(IF($AC$7=0.9,'Master Sheet'!V13*0.9,(IF($AC$7=0.875,'Master Sheet'!V13*0.875,"Error")))))))))))</f>
        <v>0</v>
      </c>
      <c r="AU13" s="58">
        <f>IF($AA$8=4,'Master Sheet'!W13*4,(IF($AA$8=3.5,'Master Sheet'!W13*3.5,(IF($AA$8=3.25,'Master Sheet'!W13*3.25,(IF($AA$8=3,'Master Sheet'!W13*3,(IF($AA$8=2.75,'Master Sheet'!W13*2.75,(IF($AA$8=2.5,'Master Sheet'!W13*2.5,"Error")))))))))))</f>
        <v>0</v>
      </c>
      <c r="AV13" s="59">
        <f>IF($AB$8=1.25,'Master Sheet'!X13*1.25,(IF($AB$8=1.375,'Master Sheet'!X13*1.375,(IF($AB$8=1.5,'Master Sheet'!X13*1.5,(IF($AB$8=1.625,'Master Sheet'!X13*1.625,(IF($AB$8=1.75,'Master Sheet'!X13*1.75,(IF($AB$8=2,'Master Sheet'!X13*2,"Error")))))))))))</f>
        <v>0</v>
      </c>
      <c r="AW13" s="60">
        <f>IF($AC$8=1.05,'Master Sheet'!Y13*1.05,(IF($AC$8=0.975,'Master Sheet'!Y13*0.975,(IF($AC$8=0.95,'Master Sheet'!Y13*0.95,(IF($AC$8=0.925,'Master Sheet'!Y13*0.925,(IF($AC$8=0.9,'Master Sheet'!Y13*0.9,(IF($AC$8=0.875,'Master Sheet'!Y13*0.875,"Error")))))))))))</f>
        <v>0</v>
      </c>
      <c r="AX13" s="58">
        <f>IF($AA$9=4,'Master Sheet'!Z13*4,(IF($AA$9=3.5,'Master Sheet'!Z13*3.5,(IF($AA$9=3.25,'Master Sheet'!Z13*3.25,(IF($AA$9=3,'Master Sheet'!Z13*3,(IF($AA$9=2.75,'Master Sheet'!Z13*2.75,(IF($AA$9=2.5,'Master Sheet'!Z13*2.5,"Error")))))))))))</f>
        <v>7</v>
      </c>
      <c r="AY13" s="59">
        <f>IF($AB$9=1.25,'Master Sheet'!AA13*1.25,(IF($AB$9=1.375,'Master Sheet'!AA13*1.375,(IF($AB$9=1.5,'Master Sheet'!AA13*1.5,(IF($AB$9=1.625,'Master Sheet'!AA13*1.625,(IF($AB$9=1.75,'Master Sheet'!AA13*1.75,(IF($AB$9=2,'Master Sheet'!AA13*2,"Error")))))))))))</f>
        <v>0</v>
      </c>
      <c r="AZ13" s="60">
        <f>IF($AC$9=1.05,'Master Sheet'!AB13*1.05,(IF($AC$9=0.975,'Master Sheet'!AB13*0.975,(IF($AC$9=0.95,'Master Sheet'!AB13*0.95,(IF($AC$9=0.925,'Master Sheet'!AB13*0.925,(IF($AC$9=0.9,'Master Sheet'!AB13*0.9,(IF($AC$9=0.875,'Master Sheet'!AB13*0.875,"Error")))))))))))</f>
        <v>0</v>
      </c>
      <c r="BA13" s="58">
        <f>IF($AA$10=4,'Master Sheet'!AC13*4,(IF($AA$10=3.5,'Master Sheet'!AC13*3.5,(IF($AA$10=3.25,'Master Sheet'!AC13*3.25,(IF($AA$10=3,'Master Sheet'!AC13*3,(IF($AA$10=2.75,'Master Sheet'!AC13*2.75,(IF($AA$10=2.5,'Master Sheet'!AC13*2.5,"Error")))))))))))</f>
        <v>0</v>
      </c>
      <c r="BB13" s="59">
        <f>IF($AB$10=1.25,'Master Sheet'!AD13*1.25,(IF($AB$10=1.375,'Master Sheet'!AD13*1.375,(IF($AB$10=1.5,'Master Sheet'!AD13*1.5,(IF($AB$10=1.625,'Master Sheet'!AD13*1.625,(IF($AB$10=1.75,'Master Sheet'!AD13*1.75,(IF($AB$10=2,'Master Sheet'!AD13*2,"Error")))))))))))</f>
        <v>0</v>
      </c>
      <c r="BC13" s="60">
        <f>IF($AC$10=1.05,'Master Sheet'!AE13*1.05,(IF($AC$10=0.975,'Master Sheet'!AE13*0.975,(IF($AC$10=0.95,'Master Sheet'!AE13*0.95,(IF($AC$10=0.925,'Master Sheet'!AE13*0.925,(IF($AC$10=0.9,'Master Sheet'!AE13*0.9,(IF($AC$10=0.875,'Master Sheet'!AE13*0.875,"Error")))))))))))</f>
        <v>0</v>
      </c>
      <c r="BD13" s="58">
        <f>IF($AA$11=4,'Master Sheet'!AF13*4,(IF($AA$11=3.5,'Master Sheet'!AF13*3.5,(IF($AA$11=3.25,'Master Sheet'!AF13*3.25,(IF($AA$11=3,'Master Sheet'!AF13*3,(IF($AA$11=2.75,'Master Sheet'!AF13*2.75,(IF($AA$11=2.5,'Master Sheet'!AF13*2.5,"Error")))))))))))</f>
        <v>0</v>
      </c>
      <c r="BE13" s="59">
        <f>IF($AB$11=1.25,'Master Sheet'!AG13*1.25,(IF($AB$11=1.375,'Master Sheet'!AG13*1.375,(IF($AB$11=1.5,'Master Sheet'!AG13*1.5,(IF($AB$11=1.625,'Master Sheet'!AG13*1.625,(IF($AB$11=1.75,'Master Sheet'!AG13*1.75,(IF($AB$11=2,'Master Sheet'!AG13*2,"Error")))))))))))</f>
        <v>0</v>
      </c>
      <c r="BF13" s="60">
        <f>IF($AC$11=1.05,'Master Sheet'!AH13*1.05,(IF($AC$11=0.975,'Master Sheet'!AH13*0.975,(IF($AC$11=0.95,'Master Sheet'!AH13*0.95,(IF($AC$11=0.925,'Master Sheet'!AH13*0.925,(IF($AC$11=0.9,'Master Sheet'!AH13*0.9,(IF($AC$11=0.875,'Master Sheet'!AH13*0.875,"Error")))))))))))</f>
        <v>0</v>
      </c>
      <c r="BG13" s="58">
        <f>IF($AA$12=4,'Master Sheet'!AI13*4,(IF($AA$12=3.5,'Master Sheet'!AI13*3.5,(IF($AA$12=3.25,'Master Sheet'!AI13*3.25,(IF($AA$12=3,'Master Sheet'!AI13*3,(IF($AA$12=2.75,'Master Sheet'!AI13*2.75,(IF($AA$12=2.5,'Master Sheet'!AI13*2.5,"Error")))))))))))</f>
        <v>0</v>
      </c>
      <c r="BH13" s="59">
        <f>IF($AB$12=1.25,'Master Sheet'!AJ13*1.25,(IF($AB$12=1.375,'Master Sheet'!AJ13*1.375,(IF($AB$12=1.5,'Master Sheet'!AJ13*1.5,(IF($AB$12=1.625,'Master Sheet'!AJ13*1.625,(IF($AB$12=1.75,'Master Sheet'!AJ13*1.75,(IF($AB$12=2,'Master Sheet'!AJ13*2,"Error")))))))))))</f>
        <v>0</v>
      </c>
      <c r="BI13" s="60">
        <f>IF($AC$12=1.05,'Master Sheet'!AK13*1.05,(IF($AC$12=0.975,'Master Sheet'!AK13*0.975,(IF($AC$12=0.95,'Master Sheet'!AK13*0.95,(IF($AC$12=0.925,'Master Sheet'!AK13*0.925,(IF($AC$12=0.9,'Master Sheet'!AK13*0.9,(IF($AC$12=0.875,'Master Sheet'!AK13*0.875,"Error")))))))))))</f>
        <v>0</v>
      </c>
      <c r="BJ13" s="58">
        <f>IF($AA$13=4,'Master Sheet'!AL13*4,(IF($AA$13=3.5,'Master Sheet'!AL13*3.5,(IF($AA$13=3.25,'Master Sheet'!AL13*3.25,(IF($AA$13=3,'Master Sheet'!AL13*3,(IF($AA$13=2.75,'Master Sheet'!AL13*2.75,(IF($AA$13=2.5,'Master Sheet'!AL13*2.5,"Error")))))))))))</f>
        <v>0</v>
      </c>
      <c r="BK13" s="59">
        <f>IF($AB$13=1.25,'Master Sheet'!AM13*1.25,(IF($AB$13=1.375,'Master Sheet'!AM13*1.375,(IF($AB$13=1.5,'Master Sheet'!AM13*1.5,(IF($AB$13=1.625,'Master Sheet'!AM13*1.625,(IF($AB$13=1.75,'Master Sheet'!AM13*1.75,(IF($AB$13=2,'Master Sheet'!AM13*2,"Error")))))))))))</f>
        <v>0</v>
      </c>
      <c r="BL13" s="60">
        <f>IF($AC$13=1.05,'Master Sheet'!AN13*1.05,(IF($AC$13=0.975,'Master Sheet'!AN13*0.975,(IF($AC$13=0.95,'Master Sheet'!AN13*0.95,(IF($AC$13=0.925,'Master Sheet'!AN13*0.925,(IF($AC$13=0.9,'Master Sheet'!AN13*0.9,(IF($AC$13=0.875,'Master Sheet'!AN13*0.875,"Error")))))))))))</f>
        <v>0</v>
      </c>
      <c r="BM13" s="58">
        <f>IF($AA$14=4,'Master Sheet'!AO13*4,(IF($AA$14=3.5,'Master Sheet'!AO13*3.5,(IF($AA$14=3.25,'Master Sheet'!AO13*3.25,(IF($AA$14=3,'Master Sheet'!AO13*3,(IF($AA$14=2.75,'Master Sheet'!AO13*2.75,(IF($AA$14=2.5,'Master Sheet'!AO13*2.5,"Error")))))))))))</f>
        <v>0</v>
      </c>
      <c r="BN13" s="59">
        <f>IF($AB$14=1.25,'Master Sheet'!AP13*1.25,(IF($AB$14=1.375,'Master Sheet'!AP13*1.375,(IF($AB$14=1.5,'Master Sheet'!AP13*1.5,(IF($AB$14=1.625,'Master Sheet'!AP13*1.625,(IF($AB$14=1.75,'Master Sheet'!AP13*1.75,(IF($AB$14=2,'Master Sheet'!AP13*2,"Error")))))))))))</f>
        <v>0</v>
      </c>
      <c r="BO13" s="60">
        <f>IF($AC$14=1.05,'Master Sheet'!AQ13*1.05,(IF($AC$14=0.975,'Master Sheet'!AQ13*0.975,(IF($AC$14=0.95,'Master Sheet'!AQ13*0.95,(IF($AC$14=0.925,'Master Sheet'!AQ13*0.925,(IF($AC$14=0.9,'Master Sheet'!AQ13*0.9,(IF($AC$14=0.875,'Master Sheet'!AQ13*0.875,"Error")))))))))))</f>
        <v>0</v>
      </c>
      <c r="BP13" s="58">
        <f>IF($AA$15=4,'Master Sheet'!AR13*4,(IF($AA$15=3.5,'Master Sheet'!AR13*3.5,(IF($AA$15=3.25,'Master Sheet'!AR13*3.25,(IF($AA$15=3,'Master Sheet'!AR13*3,(IF($AA$15=2.75,'Master Sheet'!AR13*2.75,(IF($AA$15=2.5,'Master Sheet'!AR13*2.5,"Error")))))))))))</f>
        <v>2.5</v>
      </c>
      <c r="BQ13" s="59">
        <f>IF($AB$15=1.25,'Master Sheet'!AS13*1.25,(IF($AB$15=1.375,'Master Sheet'!AS13*1.375,(IF($AB$15=1.5,'Master Sheet'!AS13*1.5,(IF($AB$15=1.625,'Master Sheet'!AS13*1.625,(IF($AB$15=1.75,'Master Sheet'!AS13*1.75,(IF($AB$15=2,'Master Sheet'!AS13*2,"Error")))))))))))</f>
        <v>0</v>
      </c>
      <c r="BR13" s="60">
        <f>IF($AC$15=1.05,'Master Sheet'!AT13*1.05,(IF($AC$15=0.975,'Master Sheet'!AT13*0.975,(IF($AC$15=0.95,'Master Sheet'!AT13*0.95,(IF($AC$15=0.925,'Master Sheet'!AT13*0.925,(IF($AC$15=0.9,'Master Sheet'!AT13*0.9,(IF($AC$15=0.875,'Master Sheet'!AT13*0.875,"Error")))))))))))</f>
        <v>0</v>
      </c>
      <c r="BS13" s="58">
        <f>IF($AA$16=4,'Master Sheet'!AU13*4,(IF($AA$16=3.5,'Master Sheet'!AU13*3.5,(IF($AA$16=3.25,'Master Sheet'!AU13*3.25,(IF($AA$16=3,'Master Sheet'!AU13*3,(IF($AA$16=2.75,'Master Sheet'!AU13*2.75,(IF($AA$16=2.5,'Master Sheet'!AU13*2.5,"Error")))))))))))</f>
        <v>0</v>
      </c>
      <c r="BT13" s="59">
        <f>IF($AB$16=1.25,'Master Sheet'!AV13*1.25,(IF($AB$16=1.375,'Master Sheet'!AV13*1.375,(IF($AB$16=1.5,'Master Sheet'!AV13*1.5,(IF($AB$16=1.625,'Master Sheet'!AV13*1.625,(IF($AB$16=1.75,'Master Sheet'!AV13*1.75,(IF($AB$16=2,'Master Sheet'!AV13*2,"Error")))))))))))</f>
        <v>0</v>
      </c>
      <c r="BU13" s="60">
        <f>IF($AC$16=1.05,'Master Sheet'!AW13*1.05,(IF($AC$16=0.975,'Master Sheet'!AW13*0.975,(IF($AC$16=0.95,'Master Sheet'!AW13*0.95,(IF($AC$16=0.925,'Master Sheet'!AW13*0.925,(IF($AC$16=0.9,'Master Sheet'!AW13*0.9,(IF($AC$16=0.875,'Master Sheet'!AW13*0.875,"Error")))))))))))</f>
        <v>0</v>
      </c>
      <c r="BV13" s="58">
        <f>IF($AA$17=4,'Master Sheet'!AX13*4,(IF($AA$17=3.5,'Master Sheet'!AX13*3.5,(IF($AA$17=3.25,'Master Sheet'!AX13*3.25,(IF($AA$17=3,'Master Sheet'!AX13*3,(IF($AA$17=2.75,'Master Sheet'!AX13*2.75,(IF($AA$17=2.5,'Master Sheet'!AX13*2.5,"Error")))))))))))</f>
        <v>3.25</v>
      </c>
      <c r="BW13" s="59">
        <f>IF($AB$17=1.25,'Master Sheet'!AY13*1.25,(IF($AB$17=1.375,'Master Sheet'!AY13*1.375,(IF($AB$17=1.5,'Master Sheet'!AY13*1.5,(IF($AB$17=1.625,'Master Sheet'!AY13*1.625,(IF($AB$17=1.75,'Master Sheet'!AY13*1.75,(IF($AB$17=2,'Master Sheet'!AY13*2,"Error")))))))))))</f>
        <v>0</v>
      </c>
      <c r="BX13" s="60">
        <f>IF($AC$17=1.05,'Master Sheet'!AZ13*1.05,(IF($AC$17=0.975,'Master Sheet'!AZ13*0.975,(IF($AC$17=0.95,'Master Sheet'!AZ13*0.95,(IF($AC$17=0.925,'Master Sheet'!AZ13*0.925,(IF($AC$17=0.9,'Master Sheet'!AZ13*0.9,(IF($AC$17=0.875,'Master Sheet'!AZ13*0.875,"Error")))))))))))</f>
        <v>0</v>
      </c>
      <c r="BY13" s="58">
        <f>IF($AA$18=4,'Master Sheet'!BA13*4,(IF($AA$18=3.5,'Master Sheet'!BA13*3.5,(IF($AA$18=3.25,'Master Sheet'!BA13*3.25,(IF($AA$18=3,'Master Sheet'!BA13*3,(IF($AA$18=2.75,'Master Sheet'!BA13*2.75,(IF($AA$18=2.5,'Master Sheet'!BA13*2.5,"Error")))))))))))</f>
        <v>0</v>
      </c>
      <c r="BZ13" s="59">
        <f>IF($AB$18=1.25,'Master Sheet'!BB13*1.25,(IF($AB$18=1.375,'Master Sheet'!BB13*1.375,(IF($AB$18=1.5,'Master Sheet'!BB13*1.5,(IF($AB$18=1.625,'Master Sheet'!BB13*1.625,(IF($AB$18=1.75,'Master Sheet'!BB13*1.75,(IF($AB$18=2,'Master Sheet'!BB13*2,"Error")))))))))))</f>
        <v>0</v>
      </c>
      <c r="CA13" s="60">
        <f>IF($AC$18=1.05,'Master Sheet'!BC13*1.05,(IF($AC$18=0.975,'Master Sheet'!BC13*0.975,(IF($AC$18=0.95,'Master Sheet'!BC13*0.95,(IF($AC$18=0.925,'Master Sheet'!BC13*0.925,(IF($AC$18=0.9,'Master Sheet'!BC13*0.9,(IF($AC$18=0.875,'Master Sheet'!BC13*0.875,"Error")))))))))))</f>
        <v>0</v>
      </c>
      <c r="CB13" s="58">
        <f>IF($AA$19=4,'Master Sheet'!BD13*4,(IF($AA$19=3.5,'Master Sheet'!BD13*3.5,(IF($AA$19=3.25,'Master Sheet'!BD13*3.25,(IF($AA$19=3,'Master Sheet'!BD13*3,(IF($AA$19=2.75,'Master Sheet'!BD13*2.75,(IF($AA$19=2.5,'Master Sheet'!BD13*2.5,"Error")))))))))))</f>
        <v>0</v>
      </c>
      <c r="CC13" s="59">
        <f>IF($AB$19=1.25,'Master Sheet'!BE13*1.25,(IF($AB$19=1.375,'Master Sheet'!BE13*1.375,(IF($AB$19=1.5,'Master Sheet'!BE13*1.5,(IF($AB$19=1.625,'Master Sheet'!BE13*1.625,(IF($AB$19=1.75,'Master Sheet'!BE13*1.75,(IF($AB$19=2,'Master Sheet'!BE13*2,"Error")))))))))))</f>
        <v>1.375</v>
      </c>
      <c r="CD13" s="60">
        <f>IF($AC$19=1.05,'Master Sheet'!BF13*1.05,(IF($AC$19=0.975,'Master Sheet'!BF13*0.975,(IF($AC$19=0.95,'Master Sheet'!BF13*0.95,(IF($AC$19=0.925,'Master Sheet'!BF13*0.925,(IF($AC$19=0.9,'Master Sheet'!BF13*0.9,(IF($AC$19=0.875,'Master Sheet'!BF13*0.875,"Error")))))))))))</f>
        <v>0</v>
      </c>
      <c r="CE13" s="58">
        <f>IF($AA$20=4,'Master Sheet'!BG13*4,(IF($AA$20=3.5,'Master Sheet'!BG13*3.5,(IF($AA$20=3.25,'Master Sheet'!BG13*3.25,(IF($AA$20=3,'Master Sheet'!BG13*3,(IF($AA$20=2.75,'Master Sheet'!BG13*2.75,(IF($AA$20=2.5,'Master Sheet'!BG13*2.5,"Error")))))))))))</f>
        <v>0</v>
      </c>
      <c r="CF13" s="59">
        <f>IF($AB$20=1.25,'Master Sheet'!BH13*1.25,(IF($AB$20=1.375,'Master Sheet'!BH13*1.375,(IF($AB$20=1.5,'Master Sheet'!BH13*1.5,(IF($AB$20=1.625,'Master Sheet'!BH13*1.625,(IF($AB$20=1.75,'Master Sheet'!BH13*1.75,(IF($AB$20=2,'Master Sheet'!BH13*2,"Error")))))))))))</f>
        <v>0</v>
      </c>
      <c r="CG13" s="60">
        <f>IF($AC$20=1.05,'Master Sheet'!BI13*1.05,(IF($AC$20=0.975,'Master Sheet'!BI13*0.975,(IF($AC$20=0.95,'Master Sheet'!BI13*0.95,(IF($AC$20=0.925,'Master Sheet'!BI13*0.925,(IF($AC$20=0.9,'Master Sheet'!BI13*0.9,(IF($AC$20=0.875,'Master Sheet'!BI13*0.875,"Error")))))))))))</f>
        <v>0</v>
      </c>
      <c r="CH13" s="58">
        <f>IF($AA$21=4,'Master Sheet'!BJ13*4,(IF($AA$21=3.5,'Master Sheet'!BJ13*3.5,(IF($AA$21=3.25,'Master Sheet'!BJ13*3.25,(IF($AA$21=3,'Master Sheet'!BJ13*3,(IF($AA$21=2.75,'Master Sheet'!BJ13*2.75,(IF($AA$21=2.5,'Master Sheet'!BJ13*2.5,"Error")))))))))))</f>
        <v>0</v>
      </c>
      <c r="CI13" s="59">
        <f>IF($AB$21=1.25,'Master Sheet'!BK13*1.25,(IF($AB$21=1.375,'Master Sheet'!BK13*1.375,(IF($AB$21=1.5,'Master Sheet'!BK13*1.5,(IF($AB$21=1.625,'Master Sheet'!BK13*1.625,(IF($AB$21=1.75,'Master Sheet'!BK13*1.75,(IF($AB$21=2,'Master Sheet'!BK13*2,"Error")))))))))))</f>
        <v>0</v>
      </c>
      <c r="CJ13" s="60">
        <f>IF($AC$21=1.05,'Master Sheet'!BL13*1.05,(IF($AC$21=0.975,'Master Sheet'!BL13*0.975,(IF($AC$21=0.95,'Master Sheet'!BL13*0.95,(IF($AC$21=0.925,'Master Sheet'!BL13*0.925,(IF($AC$21=0.9,'Master Sheet'!BL13*0.9,(IF($AC$21=0.875,'Master Sheet'!BL13*0.875,"Error")))))))))))</f>
        <v>0</v>
      </c>
      <c r="CK13" s="58">
        <f>IF($AA$22=4,'Master Sheet'!BM13*4,(IF($AA$22=3.5,'Master Sheet'!BM13*3.5,(IF($AA$22=3.25,'Master Sheet'!BM13*3.25,(IF($AA$22=3,'Master Sheet'!BM13*3,(IF($AA$22=2.75,'Master Sheet'!BM13*2.75,(IF($AA$22=2.5,'Master Sheet'!BM13*2.5,"Error")))))))))))</f>
        <v>0</v>
      </c>
      <c r="CL13" s="59">
        <f>IF($AB$22=1.25,'Master Sheet'!BN13*1.25,(IF($AB$22=1.375,'Master Sheet'!BN13*1.375,(IF($AB$22=1.5,'Master Sheet'!BN13*1.5,(IF($AB$22=1.625,'Master Sheet'!BN13*1.625,(IF($AB$22=1.75,'Master Sheet'!BN13*1.75,(IF($AB$22=2,'Master Sheet'!BN13*2,"Error")))))))))))</f>
        <v>0</v>
      </c>
      <c r="CM13" s="60">
        <f>IF($AC$22=1.05,'Master Sheet'!BO13*1.05,(IF($AC$22=0.975,'Master Sheet'!BO13*0.975,(IF($AC$22=0.95,'Master Sheet'!BO13*0.95,(IF($AC$22=0.925,'Master Sheet'!BO13*0.925,(IF($AC$22=0.9,'Master Sheet'!BO13*0.9,(IF($AC$22=0.875,'Master Sheet'!BO13*0.875,"Error")))))))))))</f>
        <v>0</v>
      </c>
      <c r="CN13" s="58">
        <f>IF($AA$23=4,'Master Sheet'!BP13*4,(IF($AA$23=3.5,'Master Sheet'!BP13*3.5,(IF($AA$23=3.25,'Master Sheet'!BP13*3.25,(IF($AA$23=3,'Master Sheet'!BP13*3,(IF($AA$23=2.75,'Master Sheet'!BP13*2.75,(IF($AA$23=2.5,'Master Sheet'!BP13*2.5,"Error")))))))))))</f>
        <v>0</v>
      </c>
      <c r="CO13" s="59">
        <f>IF($AB$23=1.25,'Master Sheet'!BQ13*1.25,(IF($AB$23=1.375,'Master Sheet'!BQ13*1.375,(IF($AB$23=1.5,'Master Sheet'!BQ13*1.5,(IF($AB$23=1.625,'Master Sheet'!BQ13*1.625,(IF($AB$23=1.75,'Master Sheet'!BQ13*1.75,(IF($AB$23=2,'Master Sheet'!BQ13*2,"Error")))))))))))</f>
        <v>0</v>
      </c>
      <c r="CP13" s="60">
        <f>IF($AC$23=1.05,'Master Sheet'!BR13*1.05,(IF($AC$23=0.975,'Master Sheet'!BR13*0.975,(IF($AC$23=0.95,'Master Sheet'!BR13*0.95,(IF($AC$23=0.925,'Master Sheet'!BR13*0.925,(IF($AC$23=0.9,'Master Sheet'!BR13*0.9,(IF($AC$23=0.875,'Master Sheet'!BR13*0.875,"Error")))))))))))</f>
        <v>0</v>
      </c>
      <c r="CQ13" s="58">
        <f>IF($AA$24=4,'Master Sheet'!BS13*4,(IF($AA$24=3.5,'Master Sheet'!BS13*3.5,(IF($AA$24=3.25,'Master Sheet'!BS13*3.25,(IF($AA$24=3,'Master Sheet'!BS13*3,(IF($AA$24=2.75,'Master Sheet'!BS13*2.75,(IF($AA$24=2.5,'Master Sheet'!BS13*2.5,"Error")))))))))))</f>
        <v>0</v>
      </c>
      <c r="CR13" s="59">
        <f>IF($AB$24=1.25,'Master Sheet'!BT13*1.25,(IF($AB$24=1.375,'Master Sheet'!BT13*1.375,(IF($AB$24=1.5,'Master Sheet'!BT13*1.5,(IF($AB$24=1.625,'Master Sheet'!BT13*1.625,(IF($AB$24=1.75,'Master Sheet'!BT13*1.75,(IF($AB$24=2,'Master Sheet'!BT13*2,"Error")))))))))))</f>
        <v>0</v>
      </c>
      <c r="CS13" s="60">
        <f>IF($AC$24=1.05,'Master Sheet'!BU13*1.05,(IF($AC$24=0.975,'Master Sheet'!BU13*0.975,(IF($AC$24=0.95,'Master Sheet'!BU13*0.95,(IF($AC$24=0.925,'Master Sheet'!BU13*0.925,(IF($AC$24=0.9,'Master Sheet'!BU13*0.9,(IF($AC$24=0.875,'Master Sheet'!BU13*0.875,"Error")))))))))))</f>
        <v>0</v>
      </c>
      <c r="CT13" s="58">
        <f>IF($AA$25=4,'Master Sheet'!BV13*4,(IF($AA$25=3.5,'Master Sheet'!BV13*3.5,(IF($AA$25=3.25,'Master Sheet'!BV13*3.25,(IF($AA$25=3,'Master Sheet'!BV13*3,(IF($AA$25=2.75,'Master Sheet'!BV13*2.75,(IF($AA$25=2.5,'Master Sheet'!BV13*2.5,"Error")))))))))))</f>
        <v>0</v>
      </c>
      <c r="CU13" s="59">
        <f>IF($AB$25=1.25,'Master Sheet'!BW13*1.25,(IF($AB$25=1.375,'Master Sheet'!BW13*1.375,(IF($AB$25=1.5,'Master Sheet'!BW13*1.5,(IF($AB$25=1.625,'Master Sheet'!BW13*1.625,(IF($AB$25=1.75,'Master Sheet'!BW13*1.75,(IF($AB$25=2,'Master Sheet'!BW13*2,"Error")))))))))))</f>
        <v>0</v>
      </c>
      <c r="CV13" s="60">
        <f>IF($AC$25=1.05,'Master Sheet'!BX13*1.05,(IF($AC$25=0.975,'Master Sheet'!BX13*0.975,(IF($AC$25=0.95,'Master Sheet'!BX13*0.95,(IF($AC$25=0.925,'Master Sheet'!BX13*0.925,(IF($AC$25=0.9,'Master Sheet'!BX13*0.9,(IF($AC$25=0.875,'Master Sheet'!BX13*0.875,"Error")))))))))))</f>
        <v>0</v>
      </c>
      <c r="CW13" s="58">
        <f>IF($AA$26=4,'Master Sheet'!BY13*4,(IF($AA$26=3.5,'Master Sheet'!BY13*3.5,(IF($AA$26=3.25,'Master Sheet'!BY13*3.25,(IF($AA$26=3,'Master Sheet'!BY13*3,(IF($AA$26=2.75,'Master Sheet'!BY13*2.75,(IF($AA$26=2.5,'Master Sheet'!BY13*2.5,"Error")))))))))))</f>
        <v>0</v>
      </c>
      <c r="CX13" s="59">
        <f>IF($AB$26=1.25,'Master Sheet'!BZ13*1.25,(IF($AB$26=1.375,'Master Sheet'!BZ13*1.375,(IF($AB$26=1.5,'Master Sheet'!BZ13*1.5,(IF($AB$26=1.625,'Master Sheet'!BZ13*1.625,(IF($AB$26=1.75,'Master Sheet'!BZ13*1.75,(IF($AB$26=2,'Master Sheet'!BZ13*2,"Error")))))))))))</f>
        <v>0</v>
      </c>
      <c r="CY13" s="60">
        <f>IF($AC$26=1.05,'Master Sheet'!CA13*1.05,(IF($AC$26=0.975,'Master Sheet'!CA13*0.975,(IF($AC$26=0.95,'Master Sheet'!CA13*0.95,(IF($AC$26=0.925,'Master Sheet'!CA13*0.925,(IF($AC$26=0.9,'Master Sheet'!CA13*0.9,(IF($AC$26=0.875,'Master Sheet'!CA13*0.875,"Error")))))))))))</f>
        <v>0</v>
      </c>
      <c r="CZ13" s="58">
        <f>IF($AA$27=4,'Master Sheet'!CB13*4,(IF($AA$27=3.5,'Master Sheet'!CB13*3.5,(IF($AA$27=3.25,'Master Sheet'!CB13*3.25,(IF($AA$27=3,'Master Sheet'!CB13*3,(IF($AA$27=2.75,'Master Sheet'!CB13*2.75,(IF($AA$27=2.5,'Master Sheet'!CB13*2.5,"Error")))))))))))</f>
        <v>0</v>
      </c>
      <c r="DA13" s="59">
        <f>IF($AB$27=1.25,'Master Sheet'!CC13*1.25,(IF($AB$27=1.375,'Master Sheet'!CC13*1.375,(IF($AB$27=1.5,'Master Sheet'!CC13*1.5,(IF($AB$27=1.625,'Master Sheet'!CC13*1.625,(IF($AB$27=1.75,'Master Sheet'!CC13*1.75,(IF($AB$27=2,'Master Sheet'!CC13*2,"Error")))))))))))</f>
        <v>0</v>
      </c>
      <c r="DB13" s="60">
        <f>IF($AC$27=1.05,'Master Sheet'!CD13*1.05,(IF($AC$27=0.975,'Master Sheet'!CD13*0.975,(IF($AC$27=0.95,'Master Sheet'!CD13*0.95,(IF($AC$27=0.925,'Master Sheet'!CD13*0.925,(IF($AC$27=0.9,'Master Sheet'!CD13*0.9,(IF($AC$27=0.875,'Master Sheet'!CD13*0.875,"Error")))))))))))</f>
        <v>0</v>
      </c>
      <c r="DC13">
        <f t="shared" si="10"/>
        <v>21.5</v>
      </c>
      <c r="DD13">
        <f t="shared" si="0"/>
        <v>1.375</v>
      </c>
      <c r="DE13">
        <f t="shared" si="0"/>
        <v>0</v>
      </c>
      <c r="DF13" s="2" t="s">
        <v>22</v>
      </c>
      <c r="DG13">
        <f>(IF('Master Sheet'!E13=0,"NGP",(((DC13+DE13)-DD13)/'Master Sheet'!E13)))</f>
        <v>2.515625</v>
      </c>
      <c r="DI13">
        <f>(IF('Master Sheet'!E13=0,"NGP",(((DC13+DE13))/'Master Sheet'!E13)))</f>
        <v>2.6875</v>
      </c>
      <c r="DJ13" s="2" t="s">
        <v>22</v>
      </c>
      <c r="DK13">
        <f>((IF('Master Sheet'!E13=0,$DM$4,((((DC13+DE13)-DD13)/'Master Sheet'!E13)+$DM$8))))</f>
        <v>4.046875</v>
      </c>
    </row>
    <row r="14" spans="1:118">
      <c r="A14" s="5" t="s">
        <v>14</v>
      </c>
      <c r="B14" t="str">
        <f>IF('Master Sheet'!F14=1,"Yes","No")</f>
        <v>No</v>
      </c>
      <c r="C14" t="str">
        <f t="shared" si="1"/>
        <v>N/A</v>
      </c>
      <c r="D14" s="57"/>
      <c r="E14" s="5" t="s">
        <v>14</v>
      </c>
      <c r="F14" t="str">
        <f>IF('Master Sheet'!F14=0.75,"Yes",IF(AND('Master Sheet'!F14&gt;0.75,'Master Sheet'!F14&lt;1),"Yes","No"))</f>
        <v>No</v>
      </c>
      <c r="G14" t="str">
        <f t="shared" si="2"/>
        <v>N/A</v>
      </c>
      <c r="H14" s="57"/>
      <c r="I14" s="5" t="s">
        <v>14</v>
      </c>
      <c r="J14" t="str">
        <f>IF('Master Sheet'!F14=0.5,"Yes",IF(AND('Master Sheet'!F14&gt;0.5,'Master Sheet'!F14&lt;0.75),"Yes","No"))</f>
        <v>No</v>
      </c>
      <c r="K14" t="str">
        <f t="shared" si="3"/>
        <v>N/A</v>
      </c>
      <c r="L14" s="57"/>
      <c r="M14" s="5" t="s">
        <v>14</v>
      </c>
      <c r="N14" t="str">
        <f>IF('Master Sheet'!F14=0.25,"Yes",IF(AND('Master Sheet'!F14&gt;0.25,'Master Sheet'!F14&lt;0.5),"Yes","No"))</f>
        <v>No</v>
      </c>
      <c r="O14" t="str">
        <f t="shared" si="4"/>
        <v>N/A</v>
      </c>
      <c r="P14" s="57"/>
      <c r="Q14" s="5" t="s">
        <v>14</v>
      </c>
      <c r="R14" t="str">
        <f>IF('Master Sheet'!F14=0.001,"Yes",IF(AND('Master Sheet'!F14&gt;0,'Master Sheet'!F14&lt;0.25),"Yes","No"))</f>
        <v>No</v>
      </c>
      <c r="S14" t="str">
        <f t="shared" si="5"/>
        <v>N/A</v>
      </c>
      <c r="T14" s="57"/>
      <c r="U14" s="5" t="s">
        <v>14</v>
      </c>
      <c r="V14" t="str">
        <f>IF('Master Sheet'!F14=0,"Yes","No")</f>
        <v>Yes</v>
      </c>
      <c r="W14">
        <f t="shared" si="6"/>
        <v>2.5</v>
      </c>
      <c r="X14" s="57"/>
      <c r="Z14" s="5" t="s">
        <v>14</v>
      </c>
      <c r="AA14">
        <f t="shared" si="7"/>
        <v>2.5</v>
      </c>
      <c r="AB14">
        <f t="shared" si="8"/>
        <v>2</v>
      </c>
      <c r="AC14">
        <f t="shared" si="9"/>
        <v>0.875</v>
      </c>
      <c r="AE14" s="5" t="s">
        <v>14</v>
      </c>
      <c r="AF14" s="58">
        <f>IF($AA$3=4,'Master Sheet'!H14*4,(IF($AA$3=3.5,'Master Sheet'!H14*3.5,(IF($AA$3=3.25,'Master Sheet'!H14*3.25,(IF($AA$3=3,'Master Sheet'!H14*3,(IF($AA$3=2.75,'Master Sheet'!H14*2.75,(IF($AA$3=2.5,'Master Sheet'!H14*2.5,"Error")))))))))))</f>
        <v>0</v>
      </c>
      <c r="AG14" s="59">
        <f>IF($AB$3=1.25,'Master Sheet'!I14*1.25,(IF($AB$3=1.375,'Master Sheet'!I14*1.375,(IF($AB$3=1.5,'Master Sheet'!I14*1.5,(IF($AB$3=1.625,'Master Sheet'!I14*1.625,(IF($AB$3=1.75,'Master Sheet'!I14*1.75,(IF($AB$3=2,'Master Sheet'!I14*2,"Error")))))))))))</f>
        <v>0</v>
      </c>
      <c r="AH14" s="60">
        <f>IF($AC$3=1.05,'Master Sheet'!J14*1.05,(IF($AC$3=0.975,'Master Sheet'!J14*0.975,(IF($AC$3=0.95,'Master Sheet'!J14*0.95,(IF($AC$3=0.925,'Master Sheet'!J14*0.925,(IF($AC$3=0.9,'Master Sheet'!J14*0.9,(IF($AC$3=0.875,'Master Sheet'!J14*0.875,"Error")))))))))))</f>
        <v>0</v>
      </c>
      <c r="AI14" s="58">
        <f>IF($AA$4=4,'Master Sheet'!K14*4,(IF($AA$4=3.5,'Master Sheet'!K14*3.5,(IF($AA$4=3.25,'Master Sheet'!K14*3.25,(IF($AA$4=3,'Master Sheet'!K14*3,(IF($AA$4=2.75,'Master Sheet'!K14*2.75,(IF($AA$4=2.5,'Master Sheet'!K14*2.5,"Error")))))))))))</f>
        <v>0</v>
      </c>
      <c r="AJ14" s="59">
        <f>IF($AB$4=1.25,'Master Sheet'!L14*1.25,(IF($AB$4=1.375,'Master Sheet'!L14*1.375,(IF($AB$4=1.5,'Master Sheet'!L14*1.5,(IF($AB$4=1.625,'Master Sheet'!L14*1.625,(IF($AB$4=1.75,'Master Sheet'!L14*1.75,(IF($AB$4=2,'Master Sheet'!L14*2,"Error")))))))))))</f>
        <v>0</v>
      </c>
      <c r="AK14" s="60">
        <f>IF($AC$4=1.05,'Master Sheet'!M14*1.05,(IF($AC$4=0.975,'Master Sheet'!M14*0.975,(IF($AC$4=0.95,'Master Sheet'!M14*0.95,(IF($AC$4=0.925,'Master Sheet'!M14*0.925,(IF($AC$4=0.9,'Master Sheet'!M14*0.9,(IF($AC$4=0.875,'Master Sheet'!M14*0.875,"Error")))))))))))</f>
        <v>0</v>
      </c>
      <c r="AL14" s="58">
        <f>IF($AA$5=4,'Master Sheet'!N14*4,(IF($AA$5=3.5,'Master Sheet'!N14*3.5,(IF($AA$5=3.25,'Master Sheet'!N14*3.25,(IF($AA$5=3,'Master Sheet'!N14*3,(IF($AA$5=2.75,'Master Sheet'!N14*2.75,(IF($AA$5=2.5,'Master Sheet'!N14*2.5,"Error")))))))))))</f>
        <v>0</v>
      </c>
      <c r="AM14" s="59">
        <f>IF($AB$5=1.25,'Master Sheet'!O14*1.25,(IF($AB$5=1.375,'Master Sheet'!O14*1.375,(IF($AB$5=1.5,'Master Sheet'!O14*1.5,(IF($AB$5=1.625,'Master Sheet'!O14*1.625,(IF($AB$5=1.75,'Master Sheet'!O14*1.75,(IF($AB$5=2,'Master Sheet'!O14*2,"Error")))))))))))</f>
        <v>0</v>
      </c>
      <c r="AN14" s="60">
        <f>IF($AC$5=1.05,'Master Sheet'!P14*1.05,(IF($AC$5=0.975,'Master Sheet'!P14*0.975,(IF($AC$5=0.95,'Master Sheet'!P14*0.95,(IF($AC$5=0.925,'Master Sheet'!P14*0.925,(IF($AC$5=0.9,'Master Sheet'!P14*0.9,(IF($AC$5=0.875,'Master Sheet'!P14*0.875,"Error")))))))))))</f>
        <v>0</v>
      </c>
      <c r="AO14" s="58">
        <f>IF($AA$6=4,'Master Sheet'!Q14*4,(IF($AA$6=3.5,'Master Sheet'!Q14*3.5,(IF($AA$6=3.25,'Master Sheet'!Q14*3.25,(IF($AA$6=3,'Master Sheet'!Q14*3,(IF($AA$6=2.75,'Master Sheet'!Q14*2.75,(IF($AA$6=2.5,'Master Sheet'!Q14*2.5,"Error")))))))))))</f>
        <v>0</v>
      </c>
      <c r="AP14" s="59">
        <f>IF($AB$6=1.25,'Master Sheet'!R14*1.25,(IF($AB$6=1.375,'Master Sheet'!R14*1.375,(IF($AB$6=1.5,'Master Sheet'!R14*1.5,(IF($AB$6=1.625,'Master Sheet'!R14*1.625,(IF($AB$6=1.75,'Master Sheet'!R14*1.75,(IF($AB$6=2,'Master Sheet'!R14*2,"Error")))))))))))</f>
        <v>0</v>
      </c>
      <c r="AQ14" s="60">
        <f>IF($AC$6=1.05,'Master Sheet'!S14*1.05,(IF($AC$6=0.975,'Master Sheet'!S14*0.975,(IF($AC$6=0.95,'Master Sheet'!S14*0.95,(IF($AC$6=0.925,'Master Sheet'!S14*0.925,(IF($AC$6=0.9,'Master Sheet'!S14*0.9,(IF($AC$6=0.875,'Master Sheet'!S14*0.875,"Error")))))))))))</f>
        <v>0</v>
      </c>
      <c r="AR14" s="58">
        <f>IF($AA$7=4,'Master Sheet'!T14*4,(IF($AA$7=3.5,'Master Sheet'!T14*3.5,(IF($AA$7=3.25,'Master Sheet'!T14*3.25,(IF($AA$7=3,'Master Sheet'!T14*3,(IF($AA$7=2.75,'Master Sheet'!T14*2.75,(IF($AA$7=2.5,'Master Sheet'!T14*2.5,"Error")))))))))))</f>
        <v>0</v>
      </c>
      <c r="AS14" s="59">
        <f>IF($AB$7=1.25,'Master Sheet'!U14*1.25,(IF($AB$7=1.375,'Master Sheet'!U14*1.375,(IF($AB$7=1.5,'Master Sheet'!U14*1.5,(IF($AB$7=1.625,'Master Sheet'!U14*1.625,(IF($AB$7=1.75,'Master Sheet'!U14*1.75,(IF($AB$7=2,'Master Sheet'!U14*2,"Error")))))))))))</f>
        <v>0</v>
      </c>
      <c r="AT14" s="60">
        <f>IF($AC$7=1.05,'Master Sheet'!V14*1.05,(IF($AC$7=0.975,'Master Sheet'!V14*0.975,(IF($AC$7=0.95,'Master Sheet'!V14*0.95,(IF($AC$7=0.925,'Master Sheet'!V14*0.925,(IF($AC$7=0.9,'Master Sheet'!V14*0.9,(IF($AC$7=0.875,'Master Sheet'!V14*0.875,"Error")))))))))))</f>
        <v>0</v>
      </c>
      <c r="AU14" s="58">
        <f>IF($AA$8=4,'Master Sheet'!W14*4,(IF($AA$8=3.5,'Master Sheet'!W14*3.5,(IF($AA$8=3.25,'Master Sheet'!W14*3.25,(IF($AA$8=3,'Master Sheet'!W14*3,(IF($AA$8=2.75,'Master Sheet'!W14*2.75,(IF($AA$8=2.5,'Master Sheet'!W14*2.5,"Error")))))))))))</f>
        <v>0</v>
      </c>
      <c r="AV14" s="59">
        <f>IF($AB$8=1.25,'Master Sheet'!X14*1.25,(IF($AB$8=1.375,'Master Sheet'!X14*1.375,(IF($AB$8=1.5,'Master Sheet'!X14*1.5,(IF($AB$8=1.625,'Master Sheet'!X14*1.625,(IF($AB$8=1.75,'Master Sheet'!X14*1.75,(IF($AB$8=2,'Master Sheet'!X14*2,"Error")))))))))))</f>
        <v>0</v>
      </c>
      <c r="AW14" s="60">
        <f>IF($AC$8=1.05,'Master Sheet'!Y14*1.05,(IF($AC$8=0.975,'Master Sheet'!Y14*0.975,(IF($AC$8=0.95,'Master Sheet'!Y14*0.95,(IF($AC$8=0.925,'Master Sheet'!Y14*0.925,(IF($AC$8=0.9,'Master Sheet'!Y14*0.9,(IF($AC$8=0.875,'Master Sheet'!Y14*0.875,"Error")))))))))))</f>
        <v>0</v>
      </c>
      <c r="AX14" s="58">
        <f>IF($AA$9=4,'Master Sheet'!Z14*4,(IF($AA$9=3.5,'Master Sheet'!Z14*3.5,(IF($AA$9=3.25,'Master Sheet'!Z14*3.25,(IF($AA$9=3,'Master Sheet'!Z14*3,(IF($AA$9=2.75,'Master Sheet'!Z14*2.75,(IF($AA$9=2.5,'Master Sheet'!Z14*2.5,"Error")))))))))))</f>
        <v>0</v>
      </c>
      <c r="AY14" s="59">
        <f>IF($AB$9=1.25,'Master Sheet'!AA14*1.25,(IF($AB$9=1.375,'Master Sheet'!AA14*1.375,(IF($AB$9=1.5,'Master Sheet'!AA14*1.5,(IF($AB$9=1.625,'Master Sheet'!AA14*1.625,(IF($AB$9=1.75,'Master Sheet'!AA14*1.75,(IF($AB$9=2,'Master Sheet'!AA14*2,"Error")))))))))))</f>
        <v>0</v>
      </c>
      <c r="AZ14" s="60">
        <f>IF($AC$9=1.05,'Master Sheet'!AB14*1.05,(IF($AC$9=0.975,'Master Sheet'!AB14*0.975,(IF($AC$9=0.95,'Master Sheet'!AB14*0.95,(IF($AC$9=0.925,'Master Sheet'!AB14*0.925,(IF($AC$9=0.9,'Master Sheet'!AB14*0.9,(IF($AC$9=0.875,'Master Sheet'!AB14*0.875,"Error")))))))))))</f>
        <v>0</v>
      </c>
      <c r="BA14" s="58">
        <f>IF($AA$10=4,'Master Sheet'!AC14*4,(IF($AA$10=3.5,'Master Sheet'!AC14*3.5,(IF($AA$10=3.25,'Master Sheet'!AC14*3.25,(IF($AA$10=3,'Master Sheet'!AC14*3,(IF($AA$10=2.75,'Master Sheet'!AC14*2.75,(IF($AA$10=2.5,'Master Sheet'!AC14*2.5,"Error")))))))))))</f>
        <v>0</v>
      </c>
      <c r="BB14" s="59">
        <f>IF($AB$10=1.25,'Master Sheet'!AD14*1.25,(IF($AB$10=1.375,'Master Sheet'!AD14*1.375,(IF($AB$10=1.5,'Master Sheet'!AD14*1.5,(IF($AB$10=1.625,'Master Sheet'!AD14*1.625,(IF($AB$10=1.75,'Master Sheet'!AD14*1.75,(IF($AB$10=2,'Master Sheet'!AD14*2,"Error")))))))))))</f>
        <v>0</v>
      </c>
      <c r="BC14" s="60">
        <f>IF($AC$10=1.05,'Master Sheet'!AE14*1.05,(IF($AC$10=0.975,'Master Sheet'!AE14*0.975,(IF($AC$10=0.95,'Master Sheet'!AE14*0.95,(IF($AC$10=0.925,'Master Sheet'!AE14*0.925,(IF($AC$10=0.9,'Master Sheet'!AE14*0.9,(IF($AC$10=0.875,'Master Sheet'!AE14*0.875,"Error")))))))))))</f>
        <v>0</v>
      </c>
      <c r="BD14" s="58">
        <f>IF($AA$11=4,'Master Sheet'!AF14*4,(IF($AA$11=3.5,'Master Sheet'!AF14*3.5,(IF($AA$11=3.25,'Master Sheet'!AF14*3.25,(IF($AA$11=3,'Master Sheet'!AF14*3,(IF($AA$11=2.75,'Master Sheet'!AF14*2.75,(IF($AA$11=2.5,'Master Sheet'!AF14*2.5,"Error")))))))))))</f>
        <v>0</v>
      </c>
      <c r="BE14" s="59">
        <f>IF($AB$11=1.25,'Master Sheet'!AG14*1.25,(IF($AB$11=1.375,'Master Sheet'!AG14*1.375,(IF($AB$11=1.5,'Master Sheet'!AG14*1.5,(IF($AB$11=1.625,'Master Sheet'!AG14*1.625,(IF($AB$11=1.75,'Master Sheet'!AG14*1.75,(IF($AB$11=2,'Master Sheet'!AG14*2,"Error")))))))))))</f>
        <v>0</v>
      </c>
      <c r="BF14" s="60">
        <f>IF($AC$11=1.05,'Master Sheet'!AH14*1.05,(IF($AC$11=0.975,'Master Sheet'!AH14*0.975,(IF($AC$11=0.95,'Master Sheet'!AH14*0.95,(IF($AC$11=0.925,'Master Sheet'!AH14*0.925,(IF($AC$11=0.9,'Master Sheet'!AH14*0.9,(IF($AC$11=0.875,'Master Sheet'!AH14*0.875,"Error")))))))))))</f>
        <v>0</v>
      </c>
      <c r="BG14" s="58">
        <f>IF($AA$12=4,'Master Sheet'!AI14*4,(IF($AA$12=3.5,'Master Sheet'!AI14*3.5,(IF($AA$12=3.25,'Master Sheet'!AI14*3.25,(IF($AA$12=3,'Master Sheet'!AI14*3,(IF($AA$12=2.75,'Master Sheet'!AI14*2.75,(IF($AA$12=2.5,'Master Sheet'!AI14*2.5,"Error")))))))))))</f>
        <v>0</v>
      </c>
      <c r="BH14" s="59">
        <f>IF($AB$12=1.25,'Master Sheet'!AJ14*1.25,(IF($AB$12=1.375,'Master Sheet'!AJ14*1.375,(IF($AB$12=1.5,'Master Sheet'!AJ14*1.5,(IF($AB$12=1.625,'Master Sheet'!AJ14*1.625,(IF($AB$12=1.75,'Master Sheet'!AJ14*1.75,(IF($AB$12=2,'Master Sheet'!AJ14*2,"Error")))))))))))</f>
        <v>0</v>
      </c>
      <c r="BI14" s="60">
        <f>IF($AC$12=1.05,'Master Sheet'!AK14*1.05,(IF($AC$12=0.975,'Master Sheet'!AK14*0.975,(IF($AC$12=0.95,'Master Sheet'!AK14*0.95,(IF($AC$12=0.925,'Master Sheet'!AK14*0.925,(IF($AC$12=0.9,'Master Sheet'!AK14*0.9,(IF($AC$12=0.875,'Master Sheet'!AK14*0.875,"Error")))))))))))</f>
        <v>0</v>
      </c>
      <c r="BJ14" s="58">
        <f>IF($AA$13=4,'Master Sheet'!AL14*4,(IF($AA$13=3.5,'Master Sheet'!AL14*3.5,(IF($AA$13=3.25,'Master Sheet'!AL14*3.25,(IF($AA$13=3,'Master Sheet'!AL14*3,(IF($AA$13=2.75,'Master Sheet'!AL14*2.75,(IF($AA$13=2.5,'Master Sheet'!AL14*2.5,"Error")))))))))))</f>
        <v>0</v>
      </c>
      <c r="BK14" s="59">
        <f>IF($AB$13=1.25,'Master Sheet'!AM14*1.25,(IF($AB$13=1.375,'Master Sheet'!AM14*1.375,(IF($AB$13=1.5,'Master Sheet'!AM14*1.5,(IF($AB$13=1.625,'Master Sheet'!AM14*1.625,(IF($AB$13=1.75,'Master Sheet'!AM14*1.75,(IF($AB$13=2,'Master Sheet'!AM14*2,"Error")))))))))))</f>
        <v>0</v>
      </c>
      <c r="BL14" s="60">
        <f>IF($AC$13=1.05,'Master Sheet'!AN14*1.05,(IF($AC$13=0.975,'Master Sheet'!AN14*0.975,(IF($AC$13=0.95,'Master Sheet'!AN14*0.95,(IF($AC$13=0.925,'Master Sheet'!AN14*0.925,(IF($AC$13=0.9,'Master Sheet'!AN14*0.9,(IF($AC$13=0.875,'Master Sheet'!AN14*0.875,"Error")))))))))))</f>
        <v>0</v>
      </c>
      <c r="BM14" s="58">
        <f>IF($AA$14=4,'Master Sheet'!AO14*4,(IF($AA$14=3.5,'Master Sheet'!AO14*3.5,(IF($AA$14=3.25,'Master Sheet'!AO14*3.25,(IF($AA$14=3,'Master Sheet'!AO14*3,(IF($AA$14=2.75,'Master Sheet'!AO14*2.75,(IF($AA$14=2.5,'Master Sheet'!AO14*2.5,"Error")))))))))))</f>
        <v>0</v>
      </c>
      <c r="BN14" s="59">
        <f>IF($AB$14=1.25,'Master Sheet'!AP14*1.25,(IF($AB$14=1.375,'Master Sheet'!AP14*1.375,(IF($AB$14=1.5,'Master Sheet'!AP14*1.5,(IF($AB$14=1.625,'Master Sheet'!AP14*1.625,(IF($AB$14=1.75,'Master Sheet'!AP14*1.75,(IF($AB$14=2,'Master Sheet'!AP14*2,"Error")))))))))))</f>
        <v>0</v>
      </c>
      <c r="BO14" s="60">
        <f>IF($AC$14=1.05,'Master Sheet'!AQ14*1.05,(IF($AC$14=0.975,'Master Sheet'!AQ14*0.975,(IF($AC$14=0.95,'Master Sheet'!AQ14*0.95,(IF($AC$14=0.925,'Master Sheet'!AQ14*0.925,(IF($AC$14=0.9,'Master Sheet'!AQ14*0.9,(IF($AC$14=0.875,'Master Sheet'!AQ14*0.875,"Error")))))))))))</f>
        <v>0</v>
      </c>
      <c r="BP14" s="58">
        <f>IF($AA$15=4,'Master Sheet'!AR14*4,(IF($AA$15=3.5,'Master Sheet'!AR14*3.5,(IF($AA$15=3.25,'Master Sheet'!AR14*3.25,(IF($AA$15=3,'Master Sheet'!AR14*3,(IF($AA$15=2.75,'Master Sheet'!AR14*2.75,(IF($AA$15=2.5,'Master Sheet'!AR14*2.5,"Error")))))))))))</f>
        <v>0</v>
      </c>
      <c r="BQ14" s="59">
        <f>IF($AB$15=1.25,'Master Sheet'!AS14*1.25,(IF($AB$15=1.375,'Master Sheet'!AS14*1.375,(IF($AB$15=1.5,'Master Sheet'!AS14*1.5,(IF($AB$15=1.625,'Master Sheet'!AS14*1.625,(IF($AB$15=1.75,'Master Sheet'!AS14*1.75,(IF($AB$15=2,'Master Sheet'!AS14*2,"Error")))))))))))</f>
        <v>0</v>
      </c>
      <c r="BR14" s="60">
        <f>IF($AC$15=1.05,'Master Sheet'!AT14*1.05,(IF($AC$15=0.975,'Master Sheet'!AT14*0.975,(IF($AC$15=0.95,'Master Sheet'!AT14*0.95,(IF($AC$15=0.925,'Master Sheet'!AT14*0.925,(IF($AC$15=0.9,'Master Sheet'!AT14*0.9,(IF($AC$15=0.875,'Master Sheet'!AT14*0.875,"Error")))))))))))</f>
        <v>0</v>
      </c>
      <c r="BS14" s="58">
        <f>IF($AA$16=4,'Master Sheet'!AU14*4,(IF($AA$16=3.5,'Master Sheet'!AU14*3.5,(IF($AA$16=3.25,'Master Sheet'!AU14*3.25,(IF($AA$16=3,'Master Sheet'!AU14*3,(IF($AA$16=2.75,'Master Sheet'!AU14*2.75,(IF($AA$16=2.5,'Master Sheet'!AU14*2.5,"Error")))))))))))</f>
        <v>0</v>
      </c>
      <c r="BT14" s="59">
        <f>IF($AB$16=1.25,'Master Sheet'!AV14*1.25,(IF($AB$16=1.375,'Master Sheet'!AV14*1.375,(IF($AB$16=1.5,'Master Sheet'!AV14*1.5,(IF($AB$16=1.625,'Master Sheet'!AV14*1.625,(IF($AB$16=1.75,'Master Sheet'!AV14*1.75,(IF($AB$16=2,'Master Sheet'!AV14*2,"Error")))))))))))</f>
        <v>0</v>
      </c>
      <c r="BU14" s="60">
        <f>IF($AC$16=1.05,'Master Sheet'!AW14*1.05,(IF($AC$16=0.975,'Master Sheet'!AW14*0.975,(IF($AC$16=0.95,'Master Sheet'!AW14*0.95,(IF($AC$16=0.925,'Master Sheet'!AW14*0.925,(IF($AC$16=0.9,'Master Sheet'!AW14*0.9,(IF($AC$16=0.875,'Master Sheet'!AW14*0.875,"Error")))))))))))</f>
        <v>0</v>
      </c>
      <c r="BV14" s="58">
        <f>IF($AA$17=4,'Master Sheet'!AX14*4,(IF($AA$17=3.5,'Master Sheet'!AX14*3.5,(IF($AA$17=3.25,'Master Sheet'!AX14*3.25,(IF($AA$17=3,'Master Sheet'!AX14*3,(IF($AA$17=2.75,'Master Sheet'!AX14*2.75,(IF($AA$17=2.5,'Master Sheet'!AX14*2.5,"Error")))))))))))</f>
        <v>0</v>
      </c>
      <c r="BW14" s="59">
        <f>IF($AB$17=1.25,'Master Sheet'!AY14*1.25,(IF($AB$17=1.375,'Master Sheet'!AY14*1.375,(IF($AB$17=1.5,'Master Sheet'!AY14*1.5,(IF($AB$17=1.625,'Master Sheet'!AY14*1.625,(IF($AB$17=1.75,'Master Sheet'!AY14*1.75,(IF($AB$17=2,'Master Sheet'!AY14*2,"Error")))))))))))</f>
        <v>0</v>
      </c>
      <c r="BX14" s="60">
        <f>IF($AC$17=1.05,'Master Sheet'!AZ14*1.05,(IF($AC$17=0.975,'Master Sheet'!AZ14*0.975,(IF($AC$17=0.95,'Master Sheet'!AZ14*0.95,(IF($AC$17=0.925,'Master Sheet'!AZ14*0.925,(IF($AC$17=0.9,'Master Sheet'!AZ14*0.9,(IF($AC$17=0.875,'Master Sheet'!AZ14*0.875,"Error")))))))))))</f>
        <v>0</v>
      </c>
      <c r="BY14" s="58">
        <f>IF($AA$18=4,'Master Sheet'!BA14*4,(IF($AA$18=3.5,'Master Sheet'!BA14*3.5,(IF($AA$18=3.25,'Master Sheet'!BA14*3.25,(IF($AA$18=3,'Master Sheet'!BA14*3,(IF($AA$18=2.75,'Master Sheet'!BA14*2.75,(IF($AA$18=2.5,'Master Sheet'!BA14*2.5,"Error")))))))))))</f>
        <v>0</v>
      </c>
      <c r="BZ14" s="59">
        <f>IF($AB$18=1.25,'Master Sheet'!BB14*1.25,(IF($AB$18=1.375,'Master Sheet'!BB14*1.375,(IF($AB$18=1.5,'Master Sheet'!BB14*1.5,(IF($AB$18=1.625,'Master Sheet'!BB14*1.625,(IF($AB$18=1.75,'Master Sheet'!BB14*1.75,(IF($AB$18=2,'Master Sheet'!BB14*2,"Error")))))))))))</f>
        <v>0</v>
      </c>
      <c r="CA14" s="60">
        <f>IF($AC$18=1.05,'Master Sheet'!BC14*1.05,(IF($AC$18=0.975,'Master Sheet'!BC14*0.975,(IF($AC$18=0.95,'Master Sheet'!BC14*0.95,(IF($AC$18=0.925,'Master Sheet'!BC14*0.925,(IF($AC$18=0.9,'Master Sheet'!BC14*0.9,(IF($AC$18=0.875,'Master Sheet'!BC14*0.875,"Error")))))))))))</f>
        <v>0</v>
      </c>
      <c r="CB14" s="58">
        <f>IF($AA$19=4,'Master Sheet'!BD14*4,(IF($AA$19=3.5,'Master Sheet'!BD14*3.5,(IF($AA$19=3.25,'Master Sheet'!BD14*3.25,(IF($AA$19=3,'Master Sheet'!BD14*3,(IF($AA$19=2.75,'Master Sheet'!BD14*2.75,(IF($AA$19=2.5,'Master Sheet'!BD14*2.5,"Error")))))))))))</f>
        <v>0</v>
      </c>
      <c r="CC14" s="59">
        <f>IF($AB$19=1.25,'Master Sheet'!BE14*1.25,(IF($AB$19=1.375,'Master Sheet'!BE14*1.375,(IF($AB$19=1.5,'Master Sheet'!BE14*1.5,(IF($AB$19=1.625,'Master Sheet'!BE14*1.625,(IF($AB$19=1.75,'Master Sheet'!BE14*1.75,(IF($AB$19=2,'Master Sheet'!BE14*2,"Error")))))))))))</f>
        <v>0</v>
      </c>
      <c r="CD14" s="60">
        <f>IF($AC$19=1.05,'Master Sheet'!BF14*1.05,(IF($AC$19=0.975,'Master Sheet'!BF14*0.975,(IF($AC$19=0.95,'Master Sheet'!BF14*0.95,(IF($AC$19=0.925,'Master Sheet'!BF14*0.925,(IF($AC$19=0.9,'Master Sheet'!BF14*0.9,(IF($AC$19=0.875,'Master Sheet'!BF14*0.875,"Error")))))))))))</f>
        <v>0</v>
      </c>
      <c r="CE14" s="58">
        <f>IF($AA$20=4,'Master Sheet'!BG14*4,(IF($AA$20=3.5,'Master Sheet'!BG14*3.5,(IF($AA$20=3.25,'Master Sheet'!BG14*3.25,(IF($AA$20=3,'Master Sheet'!BG14*3,(IF($AA$20=2.75,'Master Sheet'!BG14*2.75,(IF($AA$20=2.5,'Master Sheet'!BG14*2.5,"Error")))))))))))</f>
        <v>0</v>
      </c>
      <c r="CF14" s="59">
        <f>IF($AB$20=1.25,'Master Sheet'!BH14*1.25,(IF($AB$20=1.375,'Master Sheet'!BH14*1.375,(IF($AB$20=1.5,'Master Sheet'!BH14*1.5,(IF($AB$20=1.625,'Master Sheet'!BH14*1.625,(IF($AB$20=1.75,'Master Sheet'!BH14*1.75,(IF($AB$20=2,'Master Sheet'!BH14*2,"Error")))))))))))</f>
        <v>0</v>
      </c>
      <c r="CG14" s="60">
        <f>IF($AC$20=1.05,'Master Sheet'!BI14*1.05,(IF($AC$20=0.975,'Master Sheet'!BI14*0.975,(IF($AC$20=0.95,'Master Sheet'!BI14*0.95,(IF($AC$20=0.925,'Master Sheet'!BI14*0.925,(IF($AC$20=0.9,'Master Sheet'!BI14*0.9,(IF($AC$20=0.875,'Master Sheet'!BI14*0.875,"Error")))))))))))</f>
        <v>0</v>
      </c>
      <c r="CH14" s="58">
        <f>IF($AA$21=4,'Master Sheet'!BJ14*4,(IF($AA$21=3.5,'Master Sheet'!BJ14*3.5,(IF($AA$21=3.25,'Master Sheet'!BJ14*3.25,(IF($AA$21=3,'Master Sheet'!BJ14*3,(IF($AA$21=2.75,'Master Sheet'!BJ14*2.75,(IF($AA$21=2.5,'Master Sheet'!BJ14*2.5,"Error")))))))))))</f>
        <v>0</v>
      </c>
      <c r="CI14" s="59">
        <f>IF($AB$21=1.25,'Master Sheet'!BK14*1.25,(IF($AB$21=1.375,'Master Sheet'!BK14*1.375,(IF($AB$21=1.5,'Master Sheet'!BK14*1.5,(IF($AB$21=1.625,'Master Sheet'!BK14*1.625,(IF($AB$21=1.75,'Master Sheet'!BK14*1.75,(IF($AB$21=2,'Master Sheet'!BK14*2,"Error")))))))))))</f>
        <v>0</v>
      </c>
      <c r="CJ14" s="60">
        <f>IF($AC$21=1.05,'Master Sheet'!BL14*1.05,(IF($AC$21=0.975,'Master Sheet'!BL14*0.975,(IF($AC$21=0.95,'Master Sheet'!BL14*0.95,(IF($AC$21=0.925,'Master Sheet'!BL14*0.925,(IF($AC$21=0.9,'Master Sheet'!BL14*0.9,(IF($AC$21=0.875,'Master Sheet'!BL14*0.875,"Error")))))))))))</f>
        <v>0</v>
      </c>
      <c r="CK14" s="58">
        <f>IF($AA$22=4,'Master Sheet'!BM14*4,(IF($AA$22=3.5,'Master Sheet'!BM14*3.5,(IF($AA$22=3.25,'Master Sheet'!BM14*3.25,(IF($AA$22=3,'Master Sheet'!BM14*3,(IF($AA$22=2.75,'Master Sheet'!BM14*2.75,(IF($AA$22=2.5,'Master Sheet'!BM14*2.5,"Error")))))))))))</f>
        <v>0</v>
      </c>
      <c r="CL14" s="59">
        <f>IF($AB$22=1.25,'Master Sheet'!BN14*1.25,(IF($AB$22=1.375,'Master Sheet'!BN14*1.375,(IF($AB$22=1.5,'Master Sheet'!BN14*1.5,(IF($AB$22=1.625,'Master Sheet'!BN14*1.625,(IF($AB$22=1.75,'Master Sheet'!BN14*1.75,(IF($AB$22=2,'Master Sheet'!BN14*2,"Error")))))))))))</f>
        <v>0</v>
      </c>
      <c r="CM14" s="60">
        <f>IF($AC$22=1.05,'Master Sheet'!BO14*1.05,(IF($AC$22=0.975,'Master Sheet'!BO14*0.975,(IF($AC$22=0.95,'Master Sheet'!BO14*0.95,(IF($AC$22=0.925,'Master Sheet'!BO14*0.925,(IF($AC$22=0.9,'Master Sheet'!BO14*0.9,(IF($AC$22=0.875,'Master Sheet'!BO14*0.875,"Error")))))))))))</f>
        <v>0</v>
      </c>
      <c r="CN14" s="58">
        <f>IF($AA$23=4,'Master Sheet'!BP14*4,(IF($AA$23=3.5,'Master Sheet'!BP14*3.5,(IF($AA$23=3.25,'Master Sheet'!BP14*3.25,(IF($AA$23=3,'Master Sheet'!BP14*3,(IF($AA$23=2.75,'Master Sheet'!BP14*2.75,(IF($AA$23=2.5,'Master Sheet'!BP14*2.5,"Error")))))))))))</f>
        <v>0</v>
      </c>
      <c r="CO14" s="59">
        <f>IF($AB$23=1.25,'Master Sheet'!BQ14*1.25,(IF($AB$23=1.375,'Master Sheet'!BQ14*1.375,(IF($AB$23=1.5,'Master Sheet'!BQ14*1.5,(IF($AB$23=1.625,'Master Sheet'!BQ14*1.625,(IF($AB$23=1.75,'Master Sheet'!BQ14*1.75,(IF($AB$23=2,'Master Sheet'!BQ14*2,"Error")))))))))))</f>
        <v>0</v>
      </c>
      <c r="CP14" s="60">
        <f>IF($AC$23=1.05,'Master Sheet'!BR14*1.05,(IF($AC$23=0.975,'Master Sheet'!BR14*0.975,(IF($AC$23=0.95,'Master Sheet'!BR14*0.95,(IF($AC$23=0.925,'Master Sheet'!BR14*0.925,(IF($AC$23=0.9,'Master Sheet'!BR14*0.9,(IF($AC$23=0.875,'Master Sheet'!BR14*0.875,"Error")))))))))))</f>
        <v>0</v>
      </c>
      <c r="CQ14" s="58">
        <f>IF($AA$24=4,'Master Sheet'!BS14*4,(IF($AA$24=3.5,'Master Sheet'!BS14*3.5,(IF($AA$24=3.25,'Master Sheet'!BS14*3.25,(IF($AA$24=3,'Master Sheet'!BS14*3,(IF($AA$24=2.75,'Master Sheet'!BS14*2.75,(IF($AA$24=2.5,'Master Sheet'!BS14*2.5,"Error")))))))))))</f>
        <v>0</v>
      </c>
      <c r="CR14" s="59">
        <f>IF($AB$24=1.25,'Master Sheet'!BT14*1.25,(IF($AB$24=1.375,'Master Sheet'!BT14*1.375,(IF($AB$24=1.5,'Master Sheet'!BT14*1.5,(IF($AB$24=1.625,'Master Sheet'!BT14*1.625,(IF($AB$24=1.75,'Master Sheet'!BT14*1.75,(IF($AB$24=2,'Master Sheet'!BT14*2,"Error")))))))))))</f>
        <v>0</v>
      </c>
      <c r="CS14" s="60">
        <f>IF($AC$24=1.05,'Master Sheet'!BU14*1.05,(IF($AC$24=0.975,'Master Sheet'!BU14*0.975,(IF($AC$24=0.95,'Master Sheet'!BU14*0.95,(IF($AC$24=0.925,'Master Sheet'!BU14*0.925,(IF($AC$24=0.9,'Master Sheet'!BU14*0.9,(IF($AC$24=0.875,'Master Sheet'!BU14*0.875,"Error")))))))))))</f>
        <v>0</v>
      </c>
      <c r="CT14" s="58">
        <f>IF($AA$25=4,'Master Sheet'!BV14*4,(IF($AA$25=3.5,'Master Sheet'!BV14*3.5,(IF($AA$25=3.25,'Master Sheet'!BV14*3.25,(IF($AA$25=3,'Master Sheet'!BV14*3,(IF($AA$25=2.75,'Master Sheet'!BV14*2.75,(IF($AA$25=2.5,'Master Sheet'!BV14*2.5,"Error")))))))))))</f>
        <v>0</v>
      </c>
      <c r="CU14" s="59">
        <f>IF($AB$25=1.25,'Master Sheet'!BW14*1.25,(IF($AB$25=1.375,'Master Sheet'!BW14*1.375,(IF($AB$25=1.5,'Master Sheet'!BW14*1.5,(IF($AB$25=1.625,'Master Sheet'!BW14*1.625,(IF($AB$25=1.75,'Master Sheet'!BW14*1.75,(IF($AB$25=2,'Master Sheet'!BW14*2,"Error")))))))))))</f>
        <v>0</v>
      </c>
      <c r="CV14" s="60">
        <f>IF($AC$25=1.05,'Master Sheet'!BX14*1.05,(IF($AC$25=0.975,'Master Sheet'!BX14*0.975,(IF($AC$25=0.95,'Master Sheet'!BX14*0.95,(IF($AC$25=0.925,'Master Sheet'!BX14*0.925,(IF($AC$25=0.9,'Master Sheet'!BX14*0.9,(IF($AC$25=0.875,'Master Sheet'!BX14*0.875,"Error")))))))))))</f>
        <v>0</v>
      </c>
      <c r="CW14" s="58">
        <f>IF($AA$26=4,'Master Sheet'!BY14*4,(IF($AA$26=3.5,'Master Sheet'!BY14*3.5,(IF($AA$26=3.25,'Master Sheet'!BY14*3.25,(IF($AA$26=3,'Master Sheet'!BY14*3,(IF($AA$26=2.75,'Master Sheet'!BY14*2.75,(IF($AA$26=2.5,'Master Sheet'!BY14*2.5,"Error")))))))))))</f>
        <v>0</v>
      </c>
      <c r="CX14" s="59">
        <f>IF($AB$26=1.25,'Master Sheet'!BZ14*1.25,(IF($AB$26=1.375,'Master Sheet'!BZ14*1.375,(IF($AB$26=1.5,'Master Sheet'!BZ14*1.5,(IF($AB$26=1.625,'Master Sheet'!BZ14*1.625,(IF($AB$26=1.75,'Master Sheet'!BZ14*1.75,(IF($AB$26=2,'Master Sheet'!BZ14*2,"Error")))))))))))</f>
        <v>0</v>
      </c>
      <c r="CY14" s="60">
        <f>IF($AC$26=1.05,'Master Sheet'!CA14*1.05,(IF($AC$26=0.975,'Master Sheet'!CA14*0.975,(IF($AC$26=0.95,'Master Sheet'!CA14*0.95,(IF($AC$26=0.925,'Master Sheet'!CA14*0.925,(IF($AC$26=0.9,'Master Sheet'!CA14*0.9,(IF($AC$26=0.875,'Master Sheet'!CA14*0.875,"Error")))))))))))</f>
        <v>0</v>
      </c>
      <c r="CZ14" s="58">
        <f>IF($AA$27=4,'Master Sheet'!CB14*4,(IF($AA$27=3.5,'Master Sheet'!CB14*3.5,(IF($AA$27=3.25,'Master Sheet'!CB14*3.25,(IF($AA$27=3,'Master Sheet'!CB14*3,(IF($AA$27=2.75,'Master Sheet'!CB14*2.75,(IF($AA$27=2.5,'Master Sheet'!CB14*2.5,"Error")))))))))))</f>
        <v>0</v>
      </c>
      <c r="DA14" s="59">
        <f>IF($AB$27=1.25,'Master Sheet'!CC14*1.25,(IF($AB$27=1.375,'Master Sheet'!CC14*1.375,(IF($AB$27=1.5,'Master Sheet'!CC14*1.5,(IF($AB$27=1.625,'Master Sheet'!CC14*1.625,(IF($AB$27=1.75,'Master Sheet'!CC14*1.75,(IF($AB$27=2,'Master Sheet'!CC14*2,"Error")))))))))))</f>
        <v>0</v>
      </c>
      <c r="DB14" s="60">
        <f>IF($AC$27=1.05,'Master Sheet'!CD14*1.05,(IF($AC$27=0.975,'Master Sheet'!CD14*0.975,(IF($AC$27=0.95,'Master Sheet'!CD14*0.95,(IF($AC$27=0.925,'Master Sheet'!CD14*0.925,(IF($AC$27=0.9,'Master Sheet'!CD14*0.9,(IF($AC$27=0.875,'Master Sheet'!CD14*0.875,"Error")))))))))))</f>
        <v>0</v>
      </c>
      <c r="DC14">
        <f t="shared" si="10"/>
        <v>0</v>
      </c>
      <c r="DD14">
        <f t="shared" si="0"/>
        <v>0</v>
      </c>
      <c r="DE14">
        <f t="shared" si="0"/>
        <v>0</v>
      </c>
      <c r="DF14" s="5" t="s">
        <v>14</v>
      </c>
      <c r="DG14" t="str">
        <f>(IF('Master Sheet'!E14=0,"NGP",(((DC14+DE14)-DD14)/'Master Sheet'!E14)))</f>
        <v>NGP</v>
      </c>
      <c r="DI14" t="str">
        <f>(IF('Master Sheet'!E14=0,"NGP",(((DC14+DE14))/'Master Sheet'!E14)))</f>
        <v>NGP</v>
      </c>
      <c r="DJ14" s="5" t="s">
        <v>14</v>
      </c>
      <c r="DK14">
        <f>((IF('Master Sheet'!E14=0,$DM$4,((((DC14+DE14)-DD14)/'Master Sheet'!E14)+$DM$8))))</f>
        <v>-1.53125</v>
      </c>
    </row>
    <row r="15" spans="1:118">
      <c r="A15" s="1" t="s">
        <v>4</v>
      </c>
      <c r="B15" t="str">
        <f>IF('Master Sheet'!F15=1,"Yes","No")</f>
        <v>No</v>
      </c>
      <c r="C15" t="str">
        <f t="shared" si="1"/>
        <v>N/A</v>
      </c>
      <c r="D15" s="57"/>
      <c r="E15" s="1" t="s">
        <v>4</v>
      </c>
      <c r="F15" t="str">
        <f>IF('Master Sheet'!F15=0.75,"Yes",IF(AND('Master Sheet'!F15&gt;0.75,'Master Sheet'!F15&lt;1),"Yes","No"))</f>
        <v>No</v>
      </c>
      <c r="G15" t="str">
        <f t="shared" si="2"/>
        <v>N/A</v>
      </c>
      <c r="H15" s="57"/>
      <c r="I15" s="1" t="s">
        <v>4</v>
      </c>
      <c r="J15" t="str">
        <f>IF('Master Sheet'!F15=0.5,"Yes",IF(AND('Master Sheet'!F15&gt;0.5,'Master Sheet'!F15&lt;0.75),"Yes","No"))</f>
        <v>No</v>
      </c>
      <c r="K15" t="str">
        <f t="shared" si="3"/>
        <v>N/A</v>
      </c>
      <c r="L15" s="57"/>
      <c r="M15" s="1" t="s">
        <v>4</v>
      </c>
      <c r="N15" t="str">
        <f>IF('Master Sheet'!F15=0.25,"Yes",IF(AND('Master Sheet'!F15&gt;0.25,'Master Sheet'!F15&lt;0.5),"Yes","No"))</f>
        <v>No</v>
      </c>
      <c r="O15" t="str">
        <f t="shared" si="4"/>
        <v>N/A</v>
      </c>
      <c r="P15" s="57"/>
      <c r="Q15" s="1" t="s">
        <v>4</v>
      </c>
      <c r="R15" t="str">
        <f>IF('Master Sheet'!F15=0.001,"Yes",IF(AND('Master Sheet'!F15&gt;0,'Master Sheet'!F15&lt;0.25),"Yes","No"))</f>
        <v>No</v>
      </c>
      <c r="S15" t="str">
        <f t="shared" si="5"/>
        <v>N/A</v>
      </c>
      <c r="T15" s="57"/>
      <c r="U15" s="1" t="s">
        <v>4</v>
      </c>
      <c r="V15" t="str">
        <f>IF('Master Sheet'!F15=0,"Yes","No")</f>
        <v>Yes</v>
      </c>
      <c r="W15">
        <f t="shared" si="6"/>
        <v>2.5</v>
      </c>
      <c r="X15" s="57"/>
      <c r="Z15" s="1" t="s">
        <v>4</v>
      </c>
      <c r="AA15">
        <f t="shared" si="7"/>
        <v>2.5</v>
      </c>
      <c r="AB15">
        <f t="shared" si="8"/>
        <v>2</v>
      </c>
      <c r="AC15">
        <f t="shared" si="9"/>
        <v>0.875</v>
      </c>
      <c r="AE15" s="1" t="s">
        <v>4</v>
      </c>
      <c r="AF15" s="58">
        <f>IF($AA$3=4,'Master Sheet'!H15*4,(IF($AA$3=3.5,'Master Sheet'!H15*3.5,(IF($AA$3=3.25,'Master Sheet'!H15*3.25,(IF($AA$3=3,'Master Sheet'!H15*3,(IF($AA$3=2.75,'Master Sheet'!H15*2.75,(IF($AA$3=2.5,'Master Sheet'!H15*2.5,"Error")))))))))))</f>
        <v>0</v>
      </c>
      <c r="AG15" s="59">
        <f>IF($AB$3=1.25,'Master Sheet'!I15*1.25,(IF($AB$3=1.375,'Master Sheet'!I15*1.375,(IF($AB$3=1.5,'Master Sheet'!I15*1.5,(IF($AB$3=1.625,'Master Sheet'!I15*1.625,(IF($AB$3=1.75,'Master Sheet'!I15*1.75,(IF($AB$3=2,'Master Sheet'!I15*2,"Error")))))))))))</f>
        <v>0</v>
      </c>
      <c r="AH15" s="60">
        <f>IF($AC$3=1.05,'Master Sheet'!J15*1.05,(IF($AC$3=0.975,'Master Sheet'!J15*0.975,(IF($AC$3=0.95,'Master Sheet'!J15*0.95,(IF($AC$3=0.925,'Master Sheet'!J15*0.925,(IF($AC$3=0.9,'Master Sheet'!J15*0.9,(IF($AC$3=0.875,'Master Sheet'!J15*0.875,"Error")))))))))))</f>
        <v>0</v>
      </c>
      <c r="AI15" s="58">
        <f>IF($AA$4=4,'Master Sheet'!K15*4,(IF($AA$4=3.5,'Master Sheet'!K15*3.5,(IF($AA$4=3.25,'Master Sheet'!K15*3.25,(IF($AA$4=3,'Master Sheet'!K15*3,(IF($AA$4=2.75,'Master Sheet'!K15*2.75,(IF($AA$4=2.5,'Master Sheet'!K15*2.5,"Error")))))))))))</f>
        <v>0</v>
      </c>
      <c r="AJ15" s="59">
        <f>IF($AB$4=1.25,'Master Sheet'!L15*1.25,(IF($AB$4=1.375,'Master Sheet'!L15*1.375,(IF($AB$4=1.5,'Master Sheet'!L15*1.5,(IF($AB$4=1.625,'Master Sheet'!L15*1.625,(IF($AB$4=1.75,'Master Sheet'!L15*1.75,(IF($AB$4=2,'Master Sheet'!L15*2,"Error")))))))))))</f>
        <v>0</v>
      </c>
      <c r="AK15" s="60">
        <f>IF($AC$4=1.05,'Master Sheet'!M15*1.05,(IF($AC$4=0.975,'Master Sheet'!M15*0.975,(IF($AC$4=0.95,'Master Sheet'!M15*0.95,(IF($AC$4=0.925,'Master Sheet'!M15*0.925,(IF($AC$4=0.9,'Master Sheet'!M15*0.9,(IF($AC$4=0.875,'Master Sheet'!M15*0.875,"Error")))))))))))</f>
        <v>0</v>
      </c>
      <c r="AL15" s="58">
        <f>IF($AA$5=4,'Master Sheet'!N15*4,(IF($AA$5=3.5,'Master Sheet'!N15*3.5,(IF($AA$5=3.25,'Master Sheet'!N15*3.25,(IF($AA$5=3,'Master Sheet'!N15*3,(IF($AA$5=2.75,'Master Sheet'!N15*2.75,(IF($AA$5=2.5,'Master Sheet'!N15*2.5,"Error")))))))))))</f>
        <v>0</v>
      </c>
      <c r="AM15" s="59">
        <f>IF($AB$5=1.25,'Master Sheet'!O15*1.25,(IF($AB$5=1.375,'Master Sheet'!O15*1.375,(IF($AB$5=1.5,'Master Sheet'!O15*1.5,(IF($AB$5=1.625,'Master Sheet'!O15*1.625,(IF($AB$5=1.75,'Master Sheet'!O15*1.75,(IF($AB$5=2,'Master Sheet'!O15*2,"Error")))))))))))</f>
        <v>0</v>
      </c>
      <c r="AN15" s="60">
        <f>IF($AC$5=1.05,'Master Sheet'!P15*1.05,(IF($AC$5=0.975,'Master Sheet'!P15*0.975,(IF($AC$5=0.95,'Master Sheet'!P15*0.95,(IF($AC$5=0.925,'Master Sheet'!P15*0.925,(IF($AC$5=0.9,'Master Sheet'!P15*0.9,(IF($AC$5=0.875,'Master Sheet'!P15*0.875,"Error")))))))))))</f>
        <v>0</v>
      </c>
      <c r="AO15" s="58">
        <f>IF($AA$6=4,'Master Sheet'!Q15*4,(IF($AA$6=3.5,'Master Sheet'!Q15*3.5,(IF($AA$6=3.25,'Master Sheet'!Q15*3.25,(IF($AA$6=3,'Master Sheet'!Q15*3,(IF($AA$6=2.75,'Master Sheet'!Q15*2.75,(IF($AA$6=2.5,'Master Sheet'!Q15*2.5,"Error")))))))))))</f>
        <v>0</v>
      </c>
      <c r="AP15" s="59">
        <f>IF($AB$6=1.25,'Master Sheet'!R15*1.25,(IF($AB$6=1.375,'Master Sheet'!R15*1.375,(IF($AB$6=1.5,'Master Sheet'!R15*1.5,(IF($AB$6=1.625,'Master Sheet'!R15*1.625,(IF($AB$6=1.75,'Master Sheet'!R15*1.75,(IF($AB$6=2,'Master Sheet'!R15*2,"Error")))))))))))</f>
        <v>0</v>
      </c>
      <c r="AQ15" s="60">
        <f>IF($AC$6=1.05,'Master Sheet'!S15*1.05,(IF($AC$6=0.975,'Master Sheet'!S15*0.975,(IF($AC$6=0.95,'Master Sheet'!S15*0.95,(IF($AC$6=0.925,'Master Sheet'!S15*0.925,(IF($AC$6=0.9,'Master Sheet'!S15*0.9,(IF($AC$6=0.875,'Master Sheet'!S15*0.875,"Error")))))))))))</f>
        <v>0</v>
      </c>
      <c r="AR15" s="58">
        <f>IF($AA$7=4,'Master Sheet'!T15*4,(IF($AA$7=3.5,'Master Sheet'!T15*3.5,(IF($AA$7=3.25,'Master Sheet'!T15*3.25,(IF($AA$7=3,'Master Sheet'!T15*3,(IF($AA$7=2.75,'Master Sheet'!T15*2.75,(IF($AA$7=2.5,'Master Sheet'!T15*2.5,"Error")))))))))))</f>
        <v>0</v>
      </c>
      <c r="AS15" s="59">
        <f>IF($AB$7=1.25,'Master Sheet'!U15*1.25,(IF($AB$7=1.375,'Master Sheet'!U15*1.375,(IF($AB$7=1.5,'Master Sheet'!U15*1.5,(IF($AB$7=1.625,'Master Sheet'!U15*1.625,(IF($AB$7=1.75,'Master Sheet'!U15*1.75,(IF($AB$7=2,'Master Sheet'!U15*2,"Error")))))))))))</f>
        <v>0</v>
      </c>
      <c r="AT15" s="60">
        <f>IF($AC$7=1.05,'Master Sheet'!V15*1.05,(IF($AC$7=0.975,'Master Sheet'!V15*0.975,(IF($AC$7=0.95,'Master Sheet'!V15*0.95,(IF($AC$7=0.925,'Master Sheet'!V15*0.925,(IF($AC$7=0.9,'Master Sheet'!V15*0.9,(IF($AC$7=0.875,'Master Sheet'!V15*0.875,"Error")))))))))))</f>
        <v>0</v>
      </c>
      <c r="AU15" s="58">
        <f>IF($AA$8=4,'Master Sheet'!W15*4,(IF($AA$8=3.5,'Master Sheet'!W15*3.5,(IF($AA$8=3.25,'Master Sheet'!W15*3.25,(IF($AA$8=3,'Master Sheet'!W15*3,(IF($AA$8=2.75,'Master Sheet'!W15*2.75,(IF($AA$8=2.5,'Master Sheet'!W15*2.5,"Error")))))))))))</f>
        <v>0</v>
      </c>
      <c r="AV15" s="59">
        <f>IF($AB$8=1.25,'Master Sheet'!X15*1.25,(IF($AB$8=1.375,'Master Sheet'!X15*1.375,(IF($AB$8=1.5,'Master Sheet'!X15*1.5,(IF($AB$8=1.625,'Master Sheet'!X15*1.625,(IF($AB$8=1.75,'Master Sheet'!X15*1.75,(IF($AB$8=2,'Master Sheet'!X15*2,"Error")))))))))))</f>
        <v>0</v>
      </c>
      <c r="AW15" s="60">
        <f>IF($AC$8=1.05,'Master Sheet'!Y15*1.05,(IF($AC$8=0.975,'Master Sheet'!Y15*0.975,(IF($AC$8=0.95,'Master Sheet'!Y15*0.95,(IF($AC$8=0.925,'Master Sheet'!Y15*0.925,(IF($AC$8=0.9,'Master Sheet'!Y15*0.9,(IF($AC$8=0.875,'Master Sheet'!Y15*0.875,"Error")))))))))))</f>
        <v>0</v>
      </c>
      <c r="AX15" s="58">
        <f>IF($AA$9=4,'Master Sheet'!Z15*4,(IF($AA$9=3.5,'Master Sheet'!Z15*3.5,(IF($AA$9=3.25,'Master Sheet'!Z15*3.25,(IF($AA$9=3,'Master Sheet'!Z15*3,(IF($AA$9=2.75,'Master Sheet'!Z15*2.75,(IF($AA$9=2.5,'Master Sheet'!Z15*2.5,"Error")))))))))))</f>
        <v>0</v>
      </c>
      <c r="AY15" s="59">
        <f>IF($AB$9=1.25,'Master Sheet'!AA15*1.25,(IF($AB$9=1.375,'Master Sheet'!AA15*1.375,(IF($AB$9=1.5,'Master Sheet'!AA15*1.5,(IF($AB$9=1.625,'Master Sheet'!AA15*1.625,(IF($AB$9=1.75,'Master Sheet'!AA15*1.75,(IF($AB$9=2,'Master Sheet'!AA15*2,"Error")))))))))))</f>
        <v>2.75</v>
      </c>
      <c r="AZ15" s="60">
        <f>IF($AC$9=1.05,'Master Sheet'!AB15*1.05,(IF($AC$9=0.975,'Master Sheet'!AB15*0.975,(IF($AC$9=0.95,'Master Sheet'!AB15*0.95,(IF($AC$9=0.925,'Master Sheet'!AB15*0.925,(IF($AC$9=0.9,'Master Sheet'!AB15*0.9,(IF($AC$9=0.875,'Master Sheet'!AB15*0.875,"Error")))))))))))</f>
        <v>0</v>
      </c>
      <c r="BA15" s="58">
        <f>IF($AA$10=4,'Master Sheet'!AC15*4,(IF($AA$10=3.5,'Master Sheet'!AC15*3.5,(IF($AA$10=3.25,'Master Sheet'!AC15*3.25,(IF($AA$10=3,'Master Sheet'!AC15*3,(IF($AA$10=2.75,'Master Sheet'!AC15*2.75,(IF($AA$10=2.5,'Master Sheet'!AC15*2.5,"Error")))))))))))</f>
        <v>0</v>
      </c>
      <c r="BB15" s="59">
        <f>IF($AB$10=1.25,'Master Sheet'!AD15*1.25,(IF($AB$10=1.375,'Master Sheet'!AD15*1.375,(IF($AB$10=1.5,'Master Sheet'!AD15*1.5,(IF($AB$10=1.625,'Master Sheet'!AD15*1.625,(IF($AB$10=1.75,'Master Sheet'!AD15*1.75,(IF($AB$10=2,'Master Sheet'!AD15*2,"Error")))))))))))</f>
        <v>0</v>
      </c>
      <c r="BC15" s="60">
        <f>IF($AC$10=1.05,'Master Sheet'!AE15*1.05,(IF($AC$10=0.975,'Master Sheet'!AE15*0.975,(IF($AC$10=0.95,'Master Sheet'!AE15*0.95,(IF($AC$10=0.925,'Master Sheet'!AE15*0.925,(IF($AC$10=0.9,'Master Sheet'!AE15*0.9,(IF($AC$10=0.875,'Master Sheet'!AE15*0.875,"Error")))))))))))</f>
        <v>0</v>
      </c>
      <c r="BD15" s="58">
        <f>IF($AA$11=4,'Master Sheet'!AF15*4,(IF($AA$11=3.5,'Master Sheet'!AF15*3.5,(IF($AA$11=3.25,'Master Sheet'!AF15*3.25,(IF($AA$11=3,'Master Sheet'!AF15*3,(IF($AA$11=2.75,'Master Sheet'!AF15*2.75,(IF($AA$11=2.5,'Master Sheet'!AF15*2.5,"Error")))))))))))</f>
        <v>0</v>
      </c>
      <c r="BE15" s="59">
        <f>IF($AB$11=1.25,'Master Sheet'!AG15*1.25,(IF($AB$11=1.375,'Master Sheet'!AG15*1.375,(IF($AB$11=1.5,'Master Sheet'!AG15*1.5,(IF($AB$11=1.625,'Master Sheet'!AG15*1.625,(IF($AB$11=1.75,'Master Sheet'!AG15*1.75,(IF($AB$11=2,'Master Sheet'!AG15*2,"Error")))))))))))</f>
        <v>0</v>
      </c>
      <c r="BF15" s="60">
        <f>IF($AC$11=1.05,'Master Sheet'!AH15*1.05,(IF($AC$11=0.975,'Master Sheet'!AH15*0.975,(IF($AC$11=0.95,'Master Sheet'!AH15*0.95,(IF($AC$11=0.925,'Master Sheet'!AH15*0.925,(IF($AC$11=0.9,'Master Sheet'!AH15*0.9,(IF($AC$11=0.875,'Master Sheet'!AH15*0.875,"Error")))))))))))</f>
        <v>0</v>
      </c>
      <c r="BG15" s="58">
        <f>IF($AA$12=4,'Master Sheet'!AI15*4,(IF($AA$12=3.5,'Master Sheet'!AI15*3.5,(IF($AA$12=3.25,'Master Sheet'!AI15*3.25,(IF($AA$12=3,'Master Sheet'!AI15*3,(IF($AA$12=2.75,'Master Sheet'!AI15*2.75,(IF($AA$12=2.5,'Master Sheet'!AI15*2.5,"Error")))))))))))</f>
        <v>0</v>
      </c>
      <c r="BH15" s="59">
        <f>IF($AB$12=1.25,'Master Sheet'!AJ15*1.25,(IF($AB$12=1.375,'Master Sheet'!AJ15*1.375,(IF($AB$12=1.5,'Master Sheet'!AJ15*1.5,(IF($AB$12=1.625,'Master Sheet'!AJ15*1.625,(IF($AB$12=1.75,'Master Sheet'!AJ15*1.75,(IF($AB$12=2,'Master Sheet'!AJ15*2,"Error")))))))))))</f>
        <v>0</v>
      </c>
      <c r="BI15" s="60">
        <f>IF($AC$12=1.05,'Master Sheet'!AK15*1.05,(IF($AC$12=0.975,'Master Sheet'!AK15*0.975,(IF($AC$12=0.95,'Master Sheet'!AK15*0.95,(IF($AC$12=0.925,'Master Sheet'!AK15*0.925,(IF($AC$12=0.9,'Master Sheet'!AK15*0.9,(IF($AC$12=0.875,'Master Sheet'!AK15*0.875,"Error")))))))))))</f>
        <v>0</v>
      </c>
      <c r="BJ15" s="58">
        <f>IF($AA$13=4,'Master Sheet'!AL15*4,(IF($AA$13=3.5,'Master Sheet'!AL15*3.5,(IF($AA$13=3.25,'Master Sheet'!AL15*3.25,(IF($AA$13=3,'Master Sheet'!AL15*3,(IF($AA$13=2.75,'Master Sheet'!AL15*2.75,(IF($AA$13=2.5,'Master Sheet'!AL15*2.5,"Error")))))))))))</f>
        <v>0</v>
      </c>
      <c r="BK15" s="59">
        <f>IF($AB$13=1.25,'Master Sheet'!AM15*1.25,(IF($AB$13=1.375,'Master Sheet'!AM15*1.375,(IF($AB$13=1.5,'Master Sheet'!AM15*1.5,(IF($AB$13=1.625,'Master Sheet'!AM15*1.625,(IF($AB$13=1.75,'Master Sheet'!AM15*1.75,(IF($AB$13=2,'Master Sheet'!AM15*2,"Error")))))))))))</f>
        <v>1.375</v>
      </c>
      <c r="BL15" s="60">
        <f>IF($AC$13=1.05,'Master Sheet'!AN15*1.05,(IF($AC$13=0.975,'Master Sheet'!AN15*0.975,(IF($AC$13=0.95,'Master Sheet'!AN15*0.95,(IF($AC$13=0.925,'Master Sheet'!AN15*0.925,(IF($AC$13=0.9,'Master Sheet'!AN15*0.9,(IF($AC$13=0.875,'Master Sheet'!AN15*0.875,"Error")))))))))))</f>
        <v>0</v>
      </c>
      <c r="BM15" s="58">
        <f>IF($AA$14=4,'Master Sheet'!AO15*4,(IF($AA$14=3.5,'Master Sheet'!AO15*3.5,(IF($AA$14=3.25,'Master Sheet'!AO15*3.25,(IF($AA$14=3,'Master Sheet'!AO15*3,(IF($AA$14=2.75,'Master Sheet'!AO15*2.75,(IF($AA$14=2.5,'Master Sheet'!AO15*2.5,"Error")))))))))))</f>
        <v>0</v>
      </c>
      <c r="BN15" s="59">
        <f>IF($AB$14=1.25,'Master Sheet'!AP15*1.25,(IF($AB$14=1.375,'Master Sheet'!AP15*1.375,(IF($AB$14=1.5,'Master Sheet'!AP15*1.5,(IF($AB$14=1.625,'Master Sheet'!AP15*1.625,(IF($AB$14=1.75,'Master Sheet'!AP15*1.75,(IF($AB$14=2,'Master Sheet'!AP15*2,"Error")))))))))))</f>
        <v>0</v>
      </c>
      <c r="BO15" s="60">
        <f>IF($AC$14=1.05,'Master Sheet'!AQ15*1.05,(IF($AC$14=0.975,'Master Sheet'!AQ15*0.975,(IF($AC$14=0.95,'Master Sheet'!AQ15*0.95,(IF($AC$14=0.925,'Master Sheet'!AQ15*0.925,(IF($AC$14=0.9,'Master Sheet'!AQ15*0.9,(IF($AC$14=0.875,'Master Sheet'!AQ15*0.875,"Error")))))))))))</f>
        <v>0</v>
      </c>
      <c r="BP15" s="58">
        <f>IF($AA$15=4,'Master Sheet'!AR15*4,(IF($AA$15=3.5,'Master Sheet'!AR15*3.5,(IF($AA$15=3.25,'Master Sheet'!AR15*3.25,(IF($AA$15=3,'Master Sheet'!AR15*3,(IF($AA$15=2.75,'Master Sheet'!AR15*2.75,(IF($AA$15=2.5,'Master Sheet'!AR15*2.5,"Error")))))))))))</f>
        <v>0</v>
      </c>
      <c r="BQ15" s="59">
        <f>IF($AB$15=1.25,'Master Sheet'!AS15*1.25,(IF($AB$15=1.375,'Master Sheet'!AS15*1.375,(IF($AB$15=1.5,'Master Sheet'!AS15*1.5,(IF($AB$15=1.625,'Master Sheet'!AS15*1.625,(IF($AB$15=1.75,'Master Sheet'!AS15*1.75,(IF($AB$15=2,'Master Sheet'!AS15*2,"Error")))))))))))</f>
        <v>0</v>
      </c>
      <c r="BR15" s="60">
        <f>IF($AC$15=1.05,'Master Sheet'!AT15*1.05,(IF($AC$15=0.975,'Master Sheet'!AT15*0.975,(IF($AC$15=0.95,'Master Sheet'!AT15*0.95,(IF($AC$15=0.925,'Master Sheet'!AT15*0.925,(IF($AC$15=0.9,'Master Sheet'!AT15*0.9,(IF($AC$15=0.875,'Master Sheet'!AT15*0.875,"Error")))))))))))</f>
        <v>0</v>
      </c>
      <c r="BS15" s="58">
        <f>IF($AA$16=4,'Master Sheet'!AU15*4,(IF($AA$16=3.5,'Master Sheet'!AU15*3.5,(IF($AA$16=3.25,'Master Sheet'!AU15*3.25,(IF($AA$16=3,'Master Sheet'!AU15*3,(IF($AA$16=2.75,'Master Sheet'!AU15*2.75,(IF($AA$16=2.5,'Master Sheet'!AU15*2.5,"Error")))))))))))</f>
        <v>0</v>
      </c>
      <c r="BT15" s="59">
        <f>IF($AB$16=1.25,'Master Sheet'!AV15*1.25,(IF($AB$16=1.375,'Master Sheet'!AV15*1.375,(IF($AB$16=1.5,'Master Sheet'!AV15*1.5,(IF($AB$16=1.625,'Master Sheet'!AV15*1.625,(IF($AB$16=1.75,'Master Sheet'!AV15*1.75,(IF($AB$16=2,'Master Sheet'!AV15*2,"Error")))))))))))</f>
        <v>0</v>
      </c>
      <c r="BU15" s="60">
        <f>IF($AC$16=1.05,'Master Sheet'!AW15*1.05,(IF($AC$16=0.975,'Master Sheet'!AW15*0.975,(IF($AC$16=0.95,'Master Sheet'!AW15*0.95,(IF($AC$16=0.925,'Master Sheet'!AW15*0.925,(IF($AC$16=0.9,'Master Sheet'!AW15*0.9,(IF($AC$16=0.875,'Master Sheet'!AW15*0.875,"Error")))))))))))</f>
        <v>0</v>
      </c>
      <c r="BV15" s="58">
        <f>IF($AA$17=4,'Master Sheet'!AX15*4,(IF($AA$17=3.5,'Master Sheet'!AX15*3.5,(IF($AA$17=3.25,'Master Sheet'!AX15*3.25,(IF($AA$17=3,'Master Sheet'!AX15*3,(IF($AA$17=2.75,'Master Sheet'!AX15*2.75,(IF($AA$17=2.5,'Master Sheet'!AX15*2.5,"Error")))))))))))</f>
        <v>0</v>
      </c>
      <c r="BW15" s="59">
        <f>IF($AB$17=1.25,'Master Sheet'!AY15*1.25,(IF($AB$17=1.375,'Master Sheet'!AY15*1.375,(IF($AB$17=1.5,'Master Sheet'!AY15*1.5,(IF($AB$17=1.625,'Master Sheet'!AY15*1.625,(IF($AB$17=1.75,'Master Sheet'!AY15*1.75,(IF($AB$17=2,'Master Sheet'!AY15*2,"Error")))))))))))</f>
        <v>1.5</v>
      </c>
      <c r="BX15" s="60">
        <f>IF($AC$17=1.05,'Master Sheet'!AZ15*1.05,(IF($AC$17=0.975,'Master Sheet'!AZ15*0.975,(IF($AC$17=0.95,'Master Sheet'!AZ15*0.95,(IF($AC$17=0.925,'Master Sheet'!AZ15*0.925,(IF($AC$17=0.9,'Master Sheet'!AZ15*0.9,(IF($AC$17=0.875,'Master Sheet'!AZ15*0.875,"Error")))))))))))</f>
        <v>0</v>
      </c>
      <c r="BY15" s="58">
        <f>IF($AA$18=4,'Master Sheet'!BA15*4,(IF($AA$18=3.5,'Master Sheet'!BA15*3.5,(IF($AA$18=3.25,'Master Sheet'!BA15*3.25,(IF($AA$18=3,'Master Sheet'!BA15*3,(IF($AA$18=2.75,'Master Sheet'!BA15*2.75,(IF($AA$18=2.5,'Master Sheet'!BA15*2.5,"Error")))))))))))</f>
        <v>0</v>
      </c>
      <c r="BZ15" s="59">
        <f>IF($AB$18=1.25,'Master Sheet'!BB15*1.25,(IF($AB$18=1.375,'Master Sheet'!BB15*1.375,(IF($AB$18=1.5,'Master Sheet'!BB15*1.5,(IF($AB$18=1.625,'Master Sheet'!BB15*1.625,(IF($AB$18=1.75,'Master Sheet'!BB15*1.75,(IF($AB$18=2,'Master Sheet'!BB15*2,"Error")))))))))))</f>
        <v>0</v>
      </c>
      <c r="CA15" s="60">
        <f>IF($AC$18=1.05,'Master Sheet'!BC15*1.05,(IF($AC$18=0.975,'Master Sheet'!BC15*0.975,(IF($AC$18=0.95,'Master Sheet'!BC15*0.95,(IF($AC$18=0.925,'Master Sheet'!BC15*0.925,(IF($AC$18=0.9,'Master Sheet'!BC15*0.9,(IF($AC$18=0.875,'Master Sheet'!BC15*0.875,"Error")))))))))))</f>
        <v>0</v>
      </c>
      <c r="CB15" s="58">
        <f>IF($AA$19=4,'Master Sheet'!BD15*4,(IF($AA$19=3.5,'Master Sheet'!BD15*3.5,(IF($AA$19=3.25,'Master Sheet'!BD15*3.25,(IF($AA$19=3,'Master Sheet'!BD15*3,(IF($AA$19=2.75,'Master Sheet'!BD15*2.75,(IF($AA$19=2.5,'Master Sheet'!BD15*2.5,"Error")))))))))))</f>
        <v>0</v>
      </c>
      <c r="CC15" s="59">
        <f>IF($AB$19=1.25,'Master Sheet'!BE15*1.25,(IF($AB$19=1.375,'Master Sheet'!BE15*1.375,(IF($AB$19=1.5,'Master Sheet'!BE15*1.5,(IF($AB$19=1.625,'Master Sheet'!BE15*1.625,(IF($AB$19=1.75,'Master Sheet'!BE15*1.75,(IF($AB$19=2,'Master Sheet'!BE15*2,"Error")))))))))))</f>
        <v>1.375</v>
      </c>
      <c r="CD15" s="60">
        <f>IF($AC$19=1.05,'Master Sheet'!BF15*1.05,(IF($AC$19=0.975,'Master Sheet'!BF15*0.975,(IF($AC$19=0.95,'Master Sheet'!BF15*0.95,(IF($AC$19=0.925,'Master Sheet'!BF15*0.925,(IF($AC$19=0.9,'Master Sheet'!BF15*0.9,(IF($AC$19=0.875,'Master Sheet'!BF15*0.875,"Error")))))))))))</f>
        <v>0</v>
      </c>
      <c r="CE15" s="58">
        <f>IF($AA$20=4,'Master Sheet'!BG15*4,(IF($AA$20=3.5,'Master Sheet'!BG15*3.5,(IF($AA$20=3.25,'Master Sheet'!BG15*3.25,(IF($AA$20=3,'Master Sheet'!BG15*3,(IF($AA$20=2.75,'Master Sheet'!BG15*2.75,(IF($AA$20=2.5,'Master Sheet'!BG15*2.5,"Error")))))))))))</f>
        <v>0</v>
      </c>
      <c r="CF15" s="59">
        <f>IF($AB$20=1.25,'Master Sheet'!BH15*1.25,(IF($AB$20=1.375,'Master Sheet'!BH15*1.375,(IF($AB$20=1.5,'Master Sheet'!BH15*1.5,(IF($AB$20=1.625,'Master Sheet'!BH15*1.625,(IF($AB$20=1.75,'Master Sheet'!BH15*1.75,(IF($AB$20=2,'Master Sheet'!BH15*2,"Error")))))))))))</f>
        <v>0</v>
      </c>
      <c r="CG15" s="60">
        <f>IF($AC$20=1.05,'Master Sheet'!BI15*1.05,(IF($AC$20=0.975,'Master Sheet'!BI15*0.975,(IF($AC$20=0.95,'Master Sheet'!BI15*0.95,(IF($AC$20=0.925,'Master Sheet'!BI15*0.925,(IF($AC$20=0.9,'Master Sheet'!BI15*0.9,(IF($AC$20=0.875,'Master Sheet'!BI15*0.875,"Error")))))))))))</f>
        <v>0</v>
      </c>
      <c r="CH15" s="58">
        <f>IF($AA$21=4,'Master Sheet'!BJ15*4,(IF($AA$21=3.5,'Master Sheet'!BJ15*3.5,(IF($AA$21=3.25,'Master Sheet'!BJ15*3.25,(IF($AA$21=3,'Master Sheet'!BJ15*3,(IF($AA$21=2.75,'Master Sheet'!BJ15*2.75,(IF($AA$21=2.5,'Master Sheet'!BJ15*2.5,"Error")))))))))))</f>
        <v>0</v>
      </c>
      <c r="CI15" s="59">
        <f>IF($AB$21=1.25,'Master Sheet'!BK15*1.25,(IF($AB$21=1.375,'Master Sheet'!BK15*1.375,(IF($AB$21=1.5,'Master Sheet'!BK15*1.5,(IF($AB$21=1.625,'Master Sheet'!BK15*1.625,(IF($AB$21=1.75,'Master Sheet'!BK15*1.75,(IF($AB$21=2,'Master Sheet'!BK15*2,"Error")))))))))))</f>
        <v>0</v>
      </c>
      <c r="CJ15" s="60">
        <f>IF($AC$21=1.05,'Master Sheet'!BL15*1.05,(IF($AC$21=0.975,'Master Sheet'!BL15*0.975,(IF($AC$21=0.95,'Master Sheet'!BL15*0.95,(IF($AC$21=0.925,'Master Sheet'!BL15*0.925,(IF($AC$21=0.9,'Master Sheet'!BL15*0.9,(IF($AC$21=0.875,'Master Sheet'!BL15*0.875,"Error")))))))))))</f>
        <v>0</v>
      </c>
      <c r="CK15" s="58">
        <f>IF($AA$22=4,'Master Sheet'!BM15*4,(IF($AA$22=3.5,'Master Sheet'!BM15*3.5,(IF($AA$22=3.25,'Master Sheet'!BM15*3.25,(IF($AA$22=3,'Master Sheet'!BM15*3,(IF($AA$22=2.75,'Master Sheet'!BM15*2.75,(IF($AA$22=2.5,'Master Sheet'!BM15*2.5,"Error")))))))))))</f>
        <v>0</v>
      </c>
      <c r="CL15" s="59">
        <f>IF($AB$22=1.25,'Master Sheet'!BN15*1.25,(IF($AB$22=1.375,'Master Sheet'!BN15*1.375,(IF($AB$22=1.5,'Master Sheet'!BN15*1.5,(IF($AB$22=1.625,'Master Sheet'!BN15*1.625,(IF($AB$22=1.75,'Master Sheet'!BN15*1.75,(IF($AB$22=2,'Master Sheet'!BN15*2,"Error")))))))))))</f>
        <v>0</v>
      </c>
      <c r="CM15" s="60">
        <f>IF($AC$22=1.05,'Master Sheet'!BO15*1.05,(IF($AC$22=0.975,'Master Sheet'!BO15*0.975,(IF($AC$22=0.95,'Master Sheet'!BO15*0.95,(IF($AC$22=0.925,'Master Sheet'!BO15*0.925,(IF($AC$22=0.9,'Master Sheet'!BO15*0.9,(IF($AC$22=0.875,'Master Sheet'!BO15*0.875,"Error")))))))))))</f>
        <v>0</v>
      </c>
      <c r="CN15" s="58">
        <f>IF($AA$23=4,'Master Sheet'!BP15*4,(IF($AA$23=3.5,'Master Sheet'!BP15*3.5,(IF($AA$23=3.25,'Master Sheet'!BP15*3.25,(IF($AA$23=3,'Master Sheet'!BP15*3,(IF($AA$23=2.75,'Master Sheet'!BP15*2.75,(IF($AA$23=2.5,'Master Sheet'!BP15*2.5,"Error")))))))))))</f>
        <v>0</v>
      </c>
      <c r="CO15" s="59">
        <f>IF($AB$23=1.25,'Master Sheet'!BQ15*1.25,(IF($AB$23=1.375,'Master Sheet'!BQ15*1.375,(IF($AB$23=1.5,'Master Sheet'!BQ15*1.5,(IF($AB$23=1.625,'Master Sheet'!BQ15*1.625,(IF($AB$23=1.75,'Master Sheet'!BQ15*1.75,(IF($AB$23=2,'Master Sheet'!BQ15*2,"Error")))))))))))</f>
        <v>0</v>
      </c>
      <c r="CP15" s="60">
        <f>IF($AC$23=1.05,'Master Sheet'!BR15*1.05,(IF($AC$23=0.975,'Master Sheet'!BR15*0.975,(IF($AC$23=0.95,'Master Sheet'!BR15*0.95,(IF($AC$23=0.925,'Master Sheet'!BR15*0.925,(IF($AC$23=0.9,'Master Sheet'!BR15*0.9,(IF($AC$23=0.875,'Master Sheet'!BR15*0.875,"Error")))))))))))</f>
        <v>0</v>
      </c>
      <c r="CQ15" s="58">
        <f>IF($AA$24=4,'Master Sheet'!BS15*4,(IF($AA$24=3.5,'Master Sheet'!BS15*3.5,(IF($AA$24=3.25,'Master Sheet'!BS15*3.25,(IF($AA$24=3,'Master Sheet'!BS15*3,(IF($AA$24=2.75,'Master Sheet'!BS15*2.75,(IF($AA$24=2.5,'Master Sheet'!BS15*2.5,"Error")))))))))))</f>
        <v>0</v>
      </c>
      <c r="CR15" s="59">
        <f>IF($AB$24=1.25,'Master Sheet'!BT15*1.25,(IF($AB$24=1.375,'Master Sheet'!BT15*1.375,(IF($AB$24=1.5,'Master Sheet'!BT15*1.5,(IF($AB$24=1.625,'Master Sheet'!BT15*1.625,(IF($AB$24=1.75,'Master Sheet'!BT15*1.75,(IF($AB$24=2,'Master Sheet'!BT15*2,"Error")))))))))))</f>
        <v>0</v>
      </c>
      <c r="CS15" s="60">
        <f>IF($AC$24=1.05,'Master Sheet'!BU15*1.05,(IF($AC$24=0.975,'Master Sheet'!BU15*0.975,(IF($AC$24=0.95,'Master Sheet'!BU15*0.95,(IF($AC$24=0.925,'Master Sheet'!BU15*0.925,(IF($AC$24=0.9,'Master Sheet'!BU15*0.9,(IF($AC$24=0.875,'Master Sheet'!BU15*0.875,"Error")))))))))))</f>
        <v>0</v>
      </c>
      <c r="CT15" s="58">
        <f>IF($AA$25=4,'Master Sheet'!BV15*4,(IF($AA$25=3.5,'Master Sheet'!BV15*3.5,(IF($AA$25=3.25,'Master Sheet'!BV15*3.25,(IF($AA$25=3,'Master Sheet'!BV15*3,(IF($AA$25=2.75,'Master Sheet'!BV15*2.75,(IF($AA$25=2.5,'Master Sheet'!BV15*2.5,"Error")))))))))))</f>
        <v>0</v>
      </c>
      <c r="CU15" s="59">
        <f>IF($AB$25=1.25,'Master Sheet'!BW15*1.25,(IF($AB$25=1.375,'Master Sheet'!BW15*1.375,(IF($AB$25=1.5,'Master Sheet'!BW15*1.5,(IF($AB$25=1.625,'Master Sheet'!BW15*1.625,(IF($AB$25=1.75,'Master Sheet'!BW15*1.75,(IF($AB$25=2,'Master Sheet'!BW15*2,"Error")))))))))))</f>
        <v>0</v>
      </c>
      <c r="CV15" s="60">
        <f>IF($AC$25=1.05,'Master Sheet'!BX15*1.05,(IF($AC$25=0.975,'Master Sheet'!BX15*0.975,(IF($AC$25=0.95,'Master Sheet'!BX15*0.95,(IF($AC$25=0.925,'Master Sheet'!BX15*0.925,(IF($AC$25=0.9,'Master Sheet'!BX15*0.9,(IF($AC$25=0.875,'Master Sheet'!BX15*0.875,"Error")))))))))))</f>
        <v>0</v>
      </c>
      <c r="CW15" s="58">
        <f>IF($AA$26=4,'Master Sheet'!BY15*4,(IF($AA$26=3.5,'Master Sheet'!BY15*3.5,(IF($AA$26=3.25,'Master Sheet'!BY15*3.25,(IF($AA$26=3,'Master Sheet'!BY15*3,(IF($AA$26=2.75,'Master Sheet'!BY15*2.75,(IF($AA$26=2.5,'Master Sheet'!BY15*2.5,"Error")))))))))))</f>
        <v>0</v>
      </c>
      <c r="CX15" s="59">
        <f>IF($AB$26=1.25,'Master Sheet'!BZ15*1.25,(IF($AB$26=1.375,'Master Sheet'!BZ15*1.375,(IF($AB$26=1.5,'Master Sheet'!BZ15*1.5,(IF($AB$26=1.625,'Master Sheet'!BZ15*1.625,(IF($AB$26=1.75,'Master Sheet'!BZ15*1.75,(IF($AB$26=2,'Master Sheet'!BZ15*2,"Error")))))))))))</f>
        <v>0</v>
      </c>
      <c r="CY15" s="60">
        <f>IF($AC$26=1.05,'Master Sheet'!CA15*1.05,(IF($AC$26=0.975,'Master Sheet'!CA15*0.975,(IF($AC$26=0.95,'Master Sheet'!CA15*0.95,(IF($AC$26=0.925,'Master Sheet'!CA15*0.925,(IF($AC$26=0.9,'Master Sheet'!CA15*0.9,(IF($AC$26=0.875,'Master Sheet'!CA15*0.875,"Error")))))))))))</f>
        <v>0</v>
      </c>
      <c r="CZ15" s="58">
        <f>IF($AA$27=4,'Master Sheet'!CB15*4,(IF($AA$27=3.5,'Master Sheet'!CB15*3.5,(IF($AA$27=3.25,'Master Sheet'!CB15*3.25,(IF($AA$27=3,'Master Sheet'!CB15*3,(IF($AA$27=2.75,'Master Sheet'!CB15*2.75,(IF($AA$27=2.5,'Master Sheet'!CB15*2.5,"Error")))))))))))</f>
        <v>0</v>
      </c>
      <c r="DA15" s="59">
        <f>IF($AB$27=1.25,'Master Sheet'!CC15*1.25,(IF($AB$27=1.375,'Master Sheet'!CC15*1.375,(IF($AB$27=1.5,'Master Sheet'!CC15*1.5,(IF($AB$27=1.625,'Master Sheet'!CC15*1.625,(IF($AB$27=1.75,'Master Sheet'!CC15*1.75,(IF($AB$27=2,'Master Sheet'!CC15*2,"Error")))))))))))</f>
        <v>0</v>
      </c>
      <c r="DB15" s="60">
        <f>IF($AC$27=1.05,'Master Sheet'!CD15*1.05,(IF($AC$27=0.975,'Master Sheet'!CD15*0.975,(IF($AC$27=0.95,'Master Sheet'!CD15*0.95,(IF($AC$27=0.925,'Master Sheet'!CD15*0.925,(IF($AC$27=0.9,'Master Sheet'!CD15*0.9,(IF($AC$27=0.875,'Master Sheet'!CD15*0.875,"Error")))))))))))</f>
        <v>0</v>
      </c>
      <c r="DC15">
        <f t="shared" si="10"/>
        <v>0</v>
      </c>
      <c r="DD15">
        <f t="shared" si="0"/>
        <v>7</v>
      </c>
      <c r="DE15">
        <f t="shared" si="0"/>
        <v>0</v>
      </c>
      <c r="DF15" s="1" t="s">
        <v>4</v>
      </c>
      <c r="DG15">
        <f>(IF('Master Sheet'!E15=0,"NGP",(((DC15+DE15)-DD15)/'Master Sheet'!E15)))</f>
        <v>-1.4</v>
      </c>
      <c r="DI15">
        <f>(IF('Master Sheet'!E15=0,"NGP",(((DC15+DE15))/'Master Sheet'!E15)))</f>
        <v>0</v>
      </c>
      <c r="DJ15" s="1" t="s">
        <v>4</v>
      </c>
      <c r="DK15">
        <f>((IF('Master Sheet'!E15=0,$DM$4,((((DC15+DE15)-DD15)/'Master Sheet'!E15)+$DM$8))))</f>
        <v>0.13125000000000009</v>
      </c>
    </row>
    <row r="16" spans="1:118">
      <c r="A16" s="4" t="s">
        <v>15</v>
      </c>
      <c r="B16" t="str">
        <f>IF('Master Sheet'!F16=1,"Yes","No")</f>
        <v>No</v>
      </c>
      <c r="C16" t="str">
        <f t="shared" si="1"/>
        <v>N/A</v>
      </c>
      <c r="D16" s="57"/>
      <c r="E16" s="4" t="s">
        <v>15</v>
      </c>
      <c r="F16" t="str">
        <f>IF('Master Sheet'!F16=0.75,"Yes",IF(AND('Master Sheet'!F16&gt;0.75,'Master Sheet'!F16&lt;1),"Yes","No"))</f>
        <v>No</v>
      </c>
      <c r="G16" t="str">
        <f t="shared" si="2"/>
        <v>N/A</v>
      </c>
      <c r="H16" s="57"/>
      <c r="I16" s="4" t="s">
        <v>15</v>
      </c>
      <c r="J16" t="str">
        <f>IF('Master Sheet'!F16=0.5,"Yes",IF(AND('Master Sheet'!F16&gt;0.5,'Master Sheet'!F16&lt;0.75),"Yes","No"))</f>
        <v>No</v>
      </c>
      <c r="K16" t="str">
        <f t="shared" si="3"/>
        <v>N/A</v>
      </c>
      <c r="L16" s="57"/>
      <c r="M16" s="4" t="s">
        <v>15</v>
      </c>
      <c r="N16" t="str">
        <f>IF('Master Sheet'!F16=0.25,"Yes",IF(AND('Master Sheet'!F16&gt;0.25,'Master Sheet'!F16&lt;0.5),"Yes","No"))</f>
        <v>No</v>
      </c>
      <c r="O16" t="str">
        <f t="shared" si="4"/>
        <v>N/A</v>
      </c>
      <c r="P16" s="57"/>
      <c r="Q16" s="4" t="s">
        <v>15</v>
      </c>
      <c r="R16" t="str">
        <f>IF('Master Sheet'!F16=0.001,"Yes",IF(AND('Master Sheet'!F16&gt;0,'Master Sheet'!F16&lt;0.25),"Yes","No"))</f>
        <v>No</v>
      </c>
      <c r="S16" t="str">
        <f t="shared" si="5"/>
        <v>N/A</v>
      </c>
      <c r="T16" s="57"/>
      <c r="U16" s="4" t="s">
        <v>15</v>
      </c>
      <c r="V16" t="str">
        <f>IF('Master Sheet'!F16=0,"Yes","No")</f>
        <v>Yes</v>
      </c>
      <c r="W16">
        <f t="shared" si="6"/>
        <v>2.5</v>
      </c>
      <c r="X16" s="57"/>
      <c r="Z16" s="4" t="s">
        <v>15</v>
      </c>
      <c r="AA16">
        <f t="shared" si="7"/>
        <v>2.5</v>
      </c>
      <c r="AB16">
        <f t="shared" si="8"/>
        <v>2</v>
      </c>
      <c r="AC16">
        <f t="shared" si="9"/>
        <v>0.875</v>
      </c>
      <c r="AE16" s="4" t="s">
        <v>15</v>
      </c>
      <c r="AF16" s="58">
        <f>IF($AA$3=4,'Master Sheet'!H16*4,(IF($AA$3=3.5,'Master Sheet'!H16*3.5,(IF($AA$3=3.25,'Master Sheet'!H16*3.25,(IF($AA$3=3,'Master Sheet'!H16*3,(IF($AA$3=2.75,'Master Sheet'!H16*2.75,(IF($AA$3=2.5,'Master Sheet'!H16*2.5,"Error")))))))))))</f>
        <v>0</v>
      </c>
      <c r="AG16" s="59">
        <f>IF($AB$3=1.25,'Master Sheet'!I16*1.25,(IF($AB$3=1.375,'Master Sheet'!I16*1.375,(IF($AB$3=1.5,'Master Sheet'!I16*1.5,(IF($AB$3=1.625,'Master Sheet'!I16*1.625,(IF($AB$3=1.75,'Master Sheet'!I16*1.75,(IF($AB$3=2,'Master Sheet'!I16*2,"Error")))))))))))</f>
        <v>0</v>
      </c>
      <c r="AH16" s="60">
        <f>IF($AC$3=1.05,'Master Sheet'!J16*1.05,(IF($AC$3=0.975,'Master Sheet'!J16*0.975,(IF($AC$3=0.95,'Master Sheet'!J16*0.95,(IF($AC$3=0.925,'Master Sheet'!J16*0.925,(IF($AC$3=0.9,'Master Sheet'!J16*0.9,(IF($AC$3=0.875,'Master Sheet'!J16*0.875,"Error")))))))))))</f>
        <v>0</v>
      </c>
      <c r="AI16" s="58">
        <f>IF($AA$4=4,'Master Sheet'!K16*4,(IF($AA$4=3.5,'Master Sheet'!K16*3.5,(IF($AA$4=3.25,'Master Sheet'!K16*3.25,(IF($AA$4=3,'Master Sheet'!K16*3,(IF($AA$4=2.75,'Master Sheet'!K16*2.75,(IF($AA$4=2.5,'Master Sheet'!K16*2.5,"Error")))))))))))</f>
        <v>0</v>
      </c>
      <c r="AJ16" s="59">
        <f>IF($AB$4=1.25,'Master Sheet'!L16*1.25,(IF($AB$4=1.375,'Master Sheet'!L16*1.375,(IF($AB$4=1.5,'Master Sheet'!L16*1.5,(IF($AB$4=1.625,'Master Sheet'!L16*1.625,(IF($AB$4=1.75,'Master Sheet'!L16*1.75,(IF($AB$4=2,'Master Sheet'!L16*2,"Error")))))))))))</f>
        <v>0</v>
      </c>
      <c r="AK16" s="60">
        <f>IF($AC$4=1.05,'Master Sheet'!M16*1.05,(IF($AC$4=0.975,'Master Sheet'!M16*0.975,(IF($AC$4=0.95,'Master Sheet'!M16*0.95,(IF($AC$4=0.925,'Master Sheet'!M16*0.925,(IF($AC$4=0.9,'Master Sheet'!M16*0.9,(IF($AC$4=0.875,'Master Sheet'!M16*0.875,"Error")))))))))))</f>
        <v>0</v>
      </c>
      <c r="AL16" s="58">
        <f>IF($AA$5=4,'Master Sheet'!N16*4,(IF($AA$5=3.5,'Master Sheet'!N16*3.5,(IF($AA$5=3.25,'Master Sheet'!N16*3.25,(IF($AA$5=3,'Master Sheet'!N16*3,(IF($AA$5=2.75,'Master Sheet'!N16*2.75,(IF($AA$5=2.5,'Master Sheet'!N16*2.5,"Error")))))))))))</f>
        <v>0</v>
      </c>
      <c r="AM16" s="59">
        <f>IF($AB$5=1.25,'Master Sheet'!O16*1.25,(IF($AB$5=1.375,'Master Sheet'!O16*1.375,(IF($AB$5=1.5,'Master Sheet'!O16*1.5,(IF($AB$5=1.625,'Master Sheet'!O16*1.625,(IF($AB$5=1.75,'Master Sheet'!O16*1.75,(IF($AB$5=2,'Master Sheet'!O16*2,"Error")))))))))))</f>
        <v>0</v>
      </c>
      <c r="AN16" s="60">
        <f>IF($AC$5=1.05,'Master Sheet'!P16*1.05,(IF($AC$5=0.975,'Master Sheet'!P16*0.975,(IF($AC$5=0.95,'Master Sheet'!P16*0.95,(IF($AC$5=0.925,'Master Sheet'!P16*0.925,(IF($AC$5=0.9,'Master Sheet'!P16*0.9,(IF($AC$5=0.875,'Master Sheet'!P16*0.875,"Error")))))))))))</f>
        <v>0</v>
      </c>
      <c r="AO16" s="58">
        <f>IF($AA$6=4,'Master Sheet'!Q16*4,(IF($AA$6=3.5,'Master Sheet'!Q16*3.5,(IF($AA$6=3.25,'Master Sheet'!Q16*3.25,(IF($AA$6=3,'Master Sheet'!Q16*3,(IF($AA$6=2.75,'Master Sheet'!Q16*2.75,(IF($AA$6=2.5,'Master Sheet'!Q16*2.5,"Error")))))))))))</f>
        <v>0</v>
      </c>
      <c r="AP16" s="59">
        <f>IF($AB$6=1.25,'Master Sheet'!R16*1.25,(IF($AB$6=1.375,'Master Sheet'!R16*1.375,(IF($AB$6=1.5,'Master Sheet'!R16*1.5,(IF($AB$6=1.625,'Master Sheet'!R16*1.625,(IF($AB$6=1.75,'Master Sheet'!R16*1.75,(IF($AB$6=2,'Master Sheet'!R16*2,"Error")))))))))))</f>
        <v>0</v>
      </c>
      <c r="AQ16" s="60">
        <f>IF($AC$6=1.05,'Master Sheet'!S16*1.05,(IF($AC$6=0.975,'Master Sheet'!S16*0.975,(IF($AC$6=0.95,'Master Sheet'!S16*0.95,(IF($AC$6=0.925,'Master Sheet'!S16*0.925,(IF($AC$6=0.9,'Master Sheet'!S16*0.9,(IF($AC$6=0.875,'Master Sheet'!S16*0.875,"Error")))))))))))</f>
        <v>0</v>
      </c>
      <c r="AR16" s="58">
        <f>IF($AA$7=4,'Master Sheet'!T16*4,(IF($AA$7=3.5,'Master Sheet'!T16*3.5,(IF($AA$7=3.25,'Master Sheet'!T16*3.25,(IF($AA$7=3,'Master Sheet'!T16*3,(IF($AA$7=2.75,'Master Sheet'!T16*2.75,(IF($AA$7=2.5,'Master Sheet'!T16*2.5,"Error")))))))))))</f>
        <v>0</v>
      </c>
      <c r="AS16" s="59">
        <f>IF($AB$7=1.25,'Master Sheet'!U16*1.25,(IF($AB$7=1.375,'Master Sheet'!U16*1.375,(IF($AB$7=1.5,'Master Sheet'!U16*1.5,(IF($AB$7=1.625,'Master Sheet'!U16*1.625,(IF($AB$7=1.75,'Master Sheet'!U16*1.75,(IF($AB$7=2,'Master Sheet'!U16*2,"Error")))))))))))</f>
        <v>0</v>
      </c>
      <c r="AT16" s="60">
        <f>IF($AC$7=1.05,'Master Sheet'!V16*1.05,(IF($AC$7=0.975,'Master Sheet'!V16*0.975,(IF($AC$7=0.95,'Master Sheet'!V16*0.95,(IF($AC$7=0.925,'Master Sheet'!V16*0.925,(IF($AC$7=0.9,'Master Sheet'!V16*0.9,(IF($AC$7=0.875,'Master Sheet'!V16*0.875,"Error")))))))))))</f>
        <v>0</v>
      </c>
      <c r="AU16" s="58">
        <f>IF($AA$8=4,'Master Sheet'!W16*4,(IF($AA$8=3.5,'Master Sheet'!W16*3.5,(IF($AA$8=3.25,'Master Sheet'!W16*3.25,(IF($AA$8=3,'Master Sheet'!W16*3,(IF($AA$8=2.75,'Master Sheet'!W16*2.75,(IF($AA$8=2.5,'Master Sheet'!W16*2.5,"Error")))))))))))</f>
        <v>0</v>
      </c>
      <c r="AV16" s="59">
        <f>IF($AB$8=1.25,'Master Sheet'!X16*1.25,(IF($AB$8=1.375,'Master Sheet'!X16*1.375,(IF($AB$8=1.5,'Master Sheet'!X16*1.5,(IF($AB$8=1.625,'Master Sheet'!X16*1.625,(IF($AB$8=1.75,'Master Sheet'!X16*1.75,(IF($AB$8=2,'Master Sheet'!X16*2,"Error")))))))))))</f>
        <v>0</v>
      </c>
      <c r="AW16" s="60">
        <f>IF($AC$8=1.05,'Master Sheet'!Y16*1.05,(IF($AC$8=0.975,'Master Sheet'!Y16*0.975,(IF($AC$8=0.95,'Master Sheet'!Y16*0.95,(IF($AC$8=0.925,'Master Sheet'!Y16*0.925,(IF($AC$8=0.9,'Master Sheet'!Y16*0.9,(IF($AC$8=0.875,'Master Sheet'!Y16*0.875,"Error")))))))))))</f>
        <v>0</v>
      </c>
      <c r="AX16" s="58">
        <f>IF($AA$9=4,'Master Sheet'!Z16*4,(IF($AA$9=3.5,'Master Sheet'!Z16*3.5,(IF($AA$9=3.25,'Master Sheet'!Z16*3.25,(IF($AA$9=3,'Master Sheet'!Z16*3,(IF($AA$9=2.75,'Master Sheet'!Z16*2.75,(IF($AA$9=2.5,'Master Sheet'!Z16*2.5,"Error")))))))))))</f>
        <v>0</v>
      </c>
      <c r="AY16" s="59">
        <f>IF($AB$9=1.25,'Master Sheet'!AA16*1.25,(IF($AB$9=1.375,'Master Sheet'!AA16*1.375,(IF($AB$9=1.5,'Master Sheet'!AA16*1.5,(IF($AB$9=1.625,'Master Sheet'!AA16*1.625,(IF($AB$9=1.75,'Master Sheet'!AA16*1.75,(IF($AB$9=2,'Master Sheet'!AA16*2,"Error")))))))))))</f>
        <v>0</v>
      </c>
      <c r="AZ16" s="60">
        <f>IF($AC$9=1.05,'Master Sheet'!AB16*1.05,(IF($AC$9=0.975,'Master Sheet'!AB16*0.975,(IF($AC$9=0.95,'Master Sheet'!AB16*0.95,(IF($AC$9=0.925,'Master Sheet'!AB16*0.925,(IF($AC$9=0.9,'Master Sheet'!AB16*0.9,(IF($AC$9=0.875,'Master Sheet'!AB16*0.875,"Error")))))))))))</f>
        <v>0</v>
      </c>
      <c r="BA16" s="58">
        <f>IF($AA$10=4,'Master Sheet'!AC16*4,(IF($AA$10=3.5,'Master Sheet'!AC16*3.5,(IF($AA$10=3.25,'Master Sheet'!AC16*3.25,(IF($AA$10=3,'Master Sheet'!AC16*3,(IF($AA$10=2.75,'Master Sheet'!AC16*2.75,(IF($AA$10=2.5,'Master Sheet'!AC16*2.5,"Error")))))))))))</f>
        <v>0</v>
      </c>
      <c r="BB16" s="59">
        <f>IF($AB$10=1.25,'Master Sheet'!AD16*1.25,(IF($AB$10=1.375,'Master Sheet'!AD16*1.375,(IF($AB$10=1.5,'Master Sheet'!AD16*1.5,(IF($AB$10=1.625,'Master Sheet'!AD16*1.625,(IF($AB$10=1.75,'Master Sheet'!AD16*1.75,(IF($AB$10=2,'Master Sheet'!AD16*2,"Error")))))))))))</f>
        <v>0</v>
      </c>
      <c r="BC16" s="60">
        <f>IF($AC$10=1.05,'Master Sheet'!AE16*1.05,(IF($AC$10=0.975,'Master Sheet'!AE16*0.975,(IF($AC$10=0.95,'Master Sheet'!AE16*0.95,(IF($AC$10=0.925,'Master Sheet'!AE16*0.925,(IF($AC$10=0.9,'Master Sheet'!AE16*0.9,(IF($AC$10=0.875,'Master Sheet'!AE16*0.875,"Error")))))))))))</f>
        <v>0</v>
      </c>
      <c r="BD16" s="58">
        <f>IF($AA$11=4,'Master Sheet'!AF16*4,(IF($AA$11=3.5,'Master Sheet'!AF16*3.5,(IF($AA$11=3.25,'Master Sheet'!AF16*3.25,(IF($AA$11=3,'Master Sheet'!AF16*3,(IF($AA$11=2.75,'Master Sheet'!AF16*2.75,(IF($AA$11=2.5,'Master Sheet'!AF16*2.5,"Error")))))))))))</f>
        <v>0</v>
      </c>
      <c r="BE16" s="59">
        <f>IF($AB$11=1.25,'Master Sheet'!AG16*1.25,(IF($AB$11=1.375,'Master Sheet'!AG16*1.375,(IF($AB$11=1.5,'Master Sheet'!AG16*1.5,(IF($AB$11=1.625,'Master Sheet'!AG16*1.625,(IF($AB$11=1.75,'Master Sheet'!AG16*1.75,(IF($AB$11=2,'Master Sheet'!AG16*2,"Error")))))))))))</f>
        <v>0</v>
      </c>
      <c r="BF16" s="60">
        <f>IF($AC$11=1.05,'Master Sheet'!AH16*1.05,(IF($AC$11=0.975,'Master Sheet'!AH16*0.975,(IF($AC$11=0.95,'Master Sheet'!AH16*0.95,(IF($AC$11=0.925,'Master Sheet'!AH16*0.925,(IF($AC$11=0.9,'Master Sheet'!AH16*0.9,(IF($AC$11=0.875,'Master Sheet'!AH16*0.875,"Error")))))))))))</f>
        <v>0</v>
      </c>
      <c r="BG16" s="58">
        <f>IF($AA$12=4,'Master Sheet'!AI16*4,(IF($AA$12=3.5,'Master Sheet'!AI16*3.5,(IF($AA$12=3.25,'Master Sheet'!AI16*3.25,(IF($AA$12=3,'Master Sheet'!AI16*3,(IF($AA$12=2.75,'Master Sheet'!AI16*2.75,(IF($AA$12=2.5,'Master Sheet'!AI16*2.5,"Error")))))))))))</f>
        <v>0</v>
      </c>
      <c r="BH16" s="59">
        <f>IF($AB$12=1.25,'Master Sheet'!AJ16*1.25,(IF($AB$12=1.375,'Master Sheet'!AJ16*1.375,(IF($AB$12=1.5,'Master Sheet'!AJ16*1.5,(IF($AB$12=1.625,'Master Sheet'!AJ16*1.625,(IF($AB$12=1.75,'Master Sheet'!AJ16*1.75,(IF($AB$12=2,'Master Sheet'!AJ16*2,"Error")))))))))))</f>
        <v>0</v>
      </c>
      <c r="BI16" s="60">
        <f>IF($AC$12=1.05,'Master Sheet'!AK16*1.05,(IF($AC$12=0.975,'Master Sheet'!AK16*0.975,(IF($AC$12=0.95,'Master Sheet'!AK16*0.95,(IF($AC$12=0.925,'Master Sheet'!AK16*0.925,(IF($AC$12=0.9,'Master Sheet'!AK16*0.9,(IF($AC$12=0.875,'Master Sheet'!AK16*0.875,"Error")))))))))))</f>
        <v>0</v>
      </c>
      <c r="BJ16" s="58">
        <f>IF($AA$13=4,'Master Sheet'!AL16*4,(IF($AA$13=3.5,'Master Sheet'!AL16*3.5,(IF($AA$13=3.25,'Master Sheet'!AL16*3.25,(IF($AA$13=3,'Master Sheet'!AL16*3,(IF($AA$13=2.75,'Master Sheet'!AL16*2.75,(IF($AA$13=2.5,'Master Sheet'!AL16*2.5,"Error")))))))))))</f>
        <v>0</v>
      </c>
      <c r="BK16" s="59">
        <f>IF($AB$13=1.25,'Master Sheet'!AM16*1.25,(IF($AB$13=1.375,'Master Sheet'!AM16*1.375,(IF($AB$13=1.5,'Master Sheet'!AM16*1.5,(IF($AB$13=1.625,'Master Sheet'!AM16*1.625,(IF($AB$13=1.75,'Master Sheet'!AM16*1.75,(IF($AB$13=2,'Master Sheet'!AM16*2,"Error")))))))))))</f>
        <v>0</v>
      </c>
      <c r="BL16" s="60">
        <f>IF($AC$13=1.05,'Master Sheet'!AN16*1.05,(IF($AC$13=0.975,'Master Sheet'!AN16*0.975,(IF($AC$13=0.95,'Master Sheet'!AN16*0.95,(IF($AC$13=0.925,'Master Sheet'!AN16*0.925,(IF($AC$13=0.9,'Master Sheet'!AN16*0.9,(IF($AC$13=0.875,'Master Sheet'!AN16*0.875,"Error")))))))))))</f>
        <v>0</v>
      </c>
      <c r="BM16" s="58">
        <f>IF($AA$14=4,'Master Sheet'!AO16*4,(IF($AA$14=3.5,'Master Sheet'!AO16*3.5,(IF($AA$14=3.25,'Master Sheet'!AO16*3.25,(IF($AA$14=3,'Master Sheet'!AO16*3,(IF($AA$14=2.75,'Master Sheet'!AO16*2.75,(IF($AA$14=2.5,'Master Sheet'!AO16*2.5,"Error")))))))))))</f>
        <v>0</v>
      </c>
      <c r="BN16" s="59">
        <f>IF($AB$14=1.25,'Master Sheet'!AP16*1.25,(IF($AB$14=1.375,'Master Sheet'!AP16*1.375,(IF($AB$14=1.5,'Master Sheet'!AP16*1.5,(IF($AB$14=1.625,'Master Sheet'!AP16*1.625,(IF($AB$14=1.75,'Master Sheet'!AP16*1.75,(IF($AB$14=2,'Master Sheet'!AP16*2,"Error")))))))))))</f>
        <v>0</v>
      </c>
      <c r="BO16" s="60">
        <f>IF($AC$14=1.05,'Master Sheet'!AQ16*1.05,(IF($AC$14=0.975,'Master Sheet'!AQ16*0.975,(IF($AC$14=0.95,'Master Sheet'!AQ16*0.95,(IF($AC$14=0.925,'Master Sheet'!AQ16*0.925,(IF($AC$14=0.9,'Master Sheet'!AQ16*0.9,(IF($AC$14=0.875,'Master Sheet'!AQ16*0.875,"Error")))))))))))</f>
        <v>0</v>
      </c>
      <c r="BP16" s="58">
        <f>IF($AA$15=4,'Master Sheet'!AR16*4,(IF($AA$15=3.5,'Master Sheet'!AR16*3.5,(IF($AA$15=3.25,'Master Sheet'!AR16*3.25,(IF($AA$15=3,'Master Sheet'!AR16*3,(IF($AA$15=2.75,'Master Sheet'!AR16*2.75,(IF($AA$15=2.5,'Master Sheet'!AR16*2.5,"Error")))))))))))</f>
        <v>0</v>
      </c>
      <c r="BQ16" s="59">
        <f>IF($AB$15=1.25,'Master Sheet'!AS16*1.25,(IF($AB$15=1.375,'Master Sheet'!AS16*1.375,(IF($AB$15=1.5,'Master Sheet'!AS16*1.5,(IF($AB$15=1.625,'Master Sheet'!AS16*1.625,(IF($AB$15=1.75,'Master Sheet'!AS16*1.75,(IF($AB$15=2,'Master Sheet'!AS16*2,"Error")))))))))))</f>
        <v>0</v>
      </c>
      <c r="BR16" s="60">
        <f>IF($AC$15=1.05,'Master Sheet'!AT16*1.05,(IF($AC$15=0.975,'Master Sheet'!AT16*0.975,(IF($AC$15=0.95,'Master Sheet'!AT16*0.95,(IF($AC$15=0.925,'Master Sheet'!AT16*0.925,(IF($AC$15=0.9,'Master Sheet'!AT16*0.9,(IF($AC$15=0.875,'Master Sheet'!AT16*0.875,"Error")))))))))))</f>
        <v>0</v>
      </c>
      <c r="BS16" s="58">
        <f>IF($AA$16=4,'Master Sheet'!AU16*4,(IF($AA$16=3.5,'Master Sheet'!AU16*3.5,(IF($AA$16=3.25,'Master Sheet'!AU16*3.25,(IF($AA$16=3,'Master Sheet'!AU16*3,(IF($AA$16=2.75,'Master Sheet'!AU16*2.75,(IF($AA$16=2.5,'Master Sheet'!AU16*2.5,"Error")))))))))))</f>
        <v>0</v>
      </c>
      <c r="BT16" s="59">
        <f>IF($AB$16=1.25,'Master Sheet'!AV16*1.25,(IF($AB$16=1.375,'Master Sheet'!AV16*1.375,(IF($AB$16=1.5,'Master Sheet'!AV16*1.5,(IF($AB$16=1.625,'Master Sheet'!AV16*1.625,(IF($AB$16=1.75,'Master Sheet'!AV16*1.75,(IF($AB$16=2,'Master Sheet'!AV16*2,"Error")))))))))))</f>
        <v>0</v>
      </c>
      <c r="BU16" s="60">
        <f>IF($AC$16=1.05,'Master Sheet'!AW16*1.05,(IF($AC$16=0.975,'Master Sheet'!AW16*0.975,(IF($AC$16=0.95,'Master Sheet'!AW16*0.95,(IF($AC$16=0.925,'Master Sheet'!AW16*0.925,(IF($AC$16=0.9,'Master Sheet'!AW16*0.9,(IF($AC$16=0.875,'Master Sheet'!AW16*0.875,"Error")))))))))))</f>
        <v>0</v>
      </c>
      <c r="BV16" s="58">
        <f>IF($AA$17=4,'Master Sheet'!AX16*4,(IF($AA$17=3.5,'Master Sheet'!AX16*3.5,(IF($AA$17=3.25,'Master Sheet'!AX16*3.25,(IF($AA$17=3,'Master Sheet'!AX16*3,(IF($AA$17=2.75,'Master Sheet'!AX16*2.75,(IF($AA$17=2.5,'Master Sheet'!AX16*2.5,"Error")))))))))))</f>
        <v>0</v>
      </c>
      <c r="BW16" s="59">
        <f>IF($AB$17=1.25,'Master Sheet'!AY16*1.25,(IF($AB$17=1.375,'Master Sheet'!AY16*1.375,(IF($AB$17=1.5,'Master Sheet'!AY16*1.5,(IF($AB$17=1.625,'Master Sheet'!AY16*1.625,(IF($AB$17=1.75,'Master Sheet'!AY16*1.75,(IF($AB$17=2,'Master Sheet'!AY16*2,"Error")))))))))))</f>
        <v>0</v>
      </c>
      <c r="BX16" s="60">
        <f>IF($AC$17=1.05,'Master Sheet'!AZ16*1.05,(IF($AC$17=0.975,'Master Sheet'!AZ16*0.975,(IF($AC$17=0.95,'Master Sheet'!AZ16*0.95,(IF($AC$17=0.925,'Master Sheet'!AZ16*0.925,(IF($AC$17=0.9,'Master Sheet'!AZ16*0.9,(IF($AC$17=0.875,'Master Sheet'!AZ16*0.875,"Error")))))))))))</f>
        <v>0</v>
      </c>
      <c r="BY16" s="58">
        <f>IF($AA$18=4,'Master Sheet'!BA16*4,(IF($AA$18=3.5,'Master Sheet'!BA16*3.5,(IF($AA$18=3.25,'Master Sheet'!BA16*3.25,(IF($AA$18=3,'Master Sheet'!BA16*3,(IF($AA$18=2.75,'Master Sheet'!BA16*2.75,(IF($AA$18=2.5,'Master Sheet'!BA16*2.5,"Error")))))))))))</f>
        <v>0</v>
      </c>
      <c r="BZ16" s="59">
        <f>IF($AB$18=1.25,'Master Sheet'!BB16*1.25,(IF($AB$18=1.375,'Master Sheet'!BB16*1.375,(IF($AB$18=1.5,'Master Sheet'!BB16*1.5,(IF($AB$18=1.625,'Master Sheet'!BB16*1.625,(IF($AB$18=1.75,'Master Sheet'!BB16*1.75,(IF($AB$18=2,'Master Sheet'!BB16*2,"Error")))))))))))</f>
        <v>0</v>
      </c>
      <c r="CA16" s="60">
        <f>IF($AC$18=1.05,'Master Sheet'!BC16*1.05,(IF($AC$18=0.975,'Master Sheet'!BC16*0.975,(IF($AC$18=0.95,'Master Sheet'!BC16*0.95,(IF($AC$18=0.925,'Master Sheet'!BC16*0.925,(IF($AC$18=0.9,'Master Sheet'!BC16*0.9,(IF($AC$18=0.875,'Master Sheet'!BC16*0.875,"Error")))))))))))</f>
        <v>0</v>
      </c>
      <c r="CB16" s="58">
        <f>IF($AA$19=4,'Master Sheet'!BD16*4,(IF($AA$19=3.5,'Master Sheet'!BD16*3.5,(IF($AA$19=3.25,'Master Sheet'!BD16*3.25,(IF($AA$19=3,'Master Sheet'!BD16*3,(IF($AA$19=2.75,'Master Sheet'!BD16*2.75,(IF($AA$19=2.5,'Master Sheet'!BD16*2.5,"Error")))))))))))</f>
        <v>0</v>
      </c>
      <c r="CC16" s="59">
        <f>IF($AB$19=1.25,'Master Sheet'!BE16*1.25,(IF($AB$19=1.375,'Master Sheet'!BE16*1.375,(IF($AB$19=1.5,'Master Sheet'!BE16*1.5,(IF($AB$19=1.625,'Master Sheet'!BE16*1.625,(IF($AB$19=1.75,'Master Sheet'!BE16*1.75,(IF($AB$19=2,'Master Sheet'!BE16*2,"Error")))))))))))</f>
        <v>0</v>
      </c>
      <c r="CD16" s="60">
        <f>IF($AC$19=1.05,'Master Sheet'!BF16*1.05,(IF($AC$19=0.975,'Master Sheet'!BF16*0.975,(IF($AC$19=0.95,'Master Sheet'!BF16*0.95,(IF($AC$19=0.925,'Master Sheet'!BF16*0.925,(IF($AC$19=0.9,'Master Sheet'!BF16*0.9,(IF($AC$19=0.875,'Master Sheet'!BF16*0.875,"Error")))))))))))</f>
        <v>0</v>
      </c>
      <c r="CE16" s="58">
        <f>IF($AA$20=4,'Master Sheet'!BG16*4,(IF($AA$20=3.5,'Master Sheet'!BG16*3.5,(IF($AA$20=3.25,'Master Sheet'!BG16*3.25,(IF($AA$20=3,'Master Sheet'!BG16*3,(IF($AA$20=2.75,'Master Sheet'!BG16*2.75,(IF($AA$20=2.5,'Master Sheet'!BG16*2.5,"Error")))))))))))</f>
        <v>0</v>
      </c>
      <c r="CF16" s="59">
        <f>IF($AB$20=1.25,'Master Sheet'!BH16*1.25,(IF($AB$20=1.375,'Master Sheet'!BH16*1.375,(IF($AB$20=1.5,'Master Sheet'!BH16*1.5,(IF($AB$20=1.625,'Master Sheet'!BH16*1.625,(IF($AB$20=1.75,'Master Sheet'!BH16*1.75,(IF($AB$20=2,'Master Sheet'!BH16*2,"Error")))))))))))</f>
        <v>0</v>
      </c>
      <c r="CG16" s="60">
        <f>IF($AC$20=1.05,'Master Sheet'!BI16*1.05,(IF($AC$20=0.975,'Master Sheet'!BI16*0.975,(IF($AC$20=0.95,'Master Sheet'!BI16*0.95,(IF($AC$20=0.925,'Master Sheet'!BI16*0.925,(IF($AC$20=0.9,'Master Sheet'!BI16*0.9,(IF($AC$20=0.875,'Master Sheet'!BI16*0.875,"Error")))))))))))</f>
        <v>0</v>
      </c>
      <c r="CH16" s="58">
        <f>IF($AA$21=4,'Master Sheet'!BJ16*4,(IF($AA$21=3.5,'Master Sheet'!BJ16*3.5,(IF($AA$21=3.25,'Master Sheet'!BJ16*3.25,(IF($AA$21=3,'Master Sheet'!BJ16*3,(IF($AA$21=2.75,'Master Sheet'!BJ16*2.75,(IF($AA$21=2.5,'Master Sheet'!BJ16*2.5,"Error")))))))))))</f>
        <v>0</v>
      </c>
      <c r="CI16" s="59">
        <f>IF($AB$21=1.25,'Master Sheet'!BK16*1.25,(IF($AB$21=1.375,'Master Sheet'!BK16*1.375,(IF($AB$21=1.5,'Master Sheet'!BK16*1.5,(IF($AB$21=1.625,'Master Sheet'!BK16*1.625,(IF($AB$21=1.75,'Master Sheet'!BK16*1.75,(IF($AB$21=2,'Master Sheet'!BK16*2,"Error")))))))))))</f>
        <v>0</v>
      </c>
      <c r="CJ16" s="60">
        <f>IF($AC$21=1.05,'Master Sheet'!BL16*1.05,(IF($AC$21=0.975,'Master Sheet'!BL16*0.975,(IF($AC$21=0.95,'Master Sheet'!BL16*0.95,(IF($AC$21=0.925,'Master Sheet'!BL16*0.925,(IF($AC$21=0.9,'Master Sheet'!BL16*0.9,(IF($AC$21=0.875,'Master Sheet'!BL16*0.875,"Error")))))))))))</f>
        <v>0</v>
      </c>
      <c r="CK16" s="58">
        <f>IF($AA$22=4,'Master Sheet'!BM16*4,(IF($AA$22=3.5,'Master Sheet'!BM16*3.5,(IF($AA$22=3.25,'Master Sheet'!BM16*3.25,(IF($AA$22=3,'Master Sheet'!BM16*3,(IF($AA$22=2.75,'Master Sheet'!BM16*2.75,(IF($AA$22=2.5,'Master Sheet'!BM16*2.5,"Error")))))))))))</f>
        <v>0</v>
      </c>
      <c r="CL16" s="59">
        <f>IF($AB$22=1.25,'Master Sheet'!BN16*1.25,(IF($AB$22=1.375,'Master Sheet'!BN16*1.375,(IF($AB$22=1.5,'Master Sheet'!BN16*1.5,(IF($AB$22=1.625,'Master Sheet'!BN16*1.625,(IF($AB$22=1.75,'Master Sheet'!BN16*1.75,(IF($AB$22=2,'Master Sheet'!BN16*2,"Error")))))))))))</f>
        <v>0</v>
      </c>
      <c r="CM16" s="60">
        <f>IF($AC$22=1.05,'Master Sheet'!BO16*1.05,(IF($AC$22=0.975,'Master Sheet'!BO16*0.975,(IF($AC$22=0.95,'Master Sheet'!BO16*0.95,(IF($AC$22=0.925,'Master Sheet'!BO16*0.925,(IF($AC$22=0.9,'Master Sheet'!BO16*0.9,(IF($AC$22=0.875,'Master Sheet'!BO16*0.875,"Error")))))))))))</f>
        <v>0</v>
      </c>
      <c r="CN16" s="58">
        <f>IF($AA$23=4,'Master Sheet'!BP16*4,(IF($AA$23=3.5,'Master Sheet'!BP16*3.5,(IF($AA$23=3.25,'Master Sheet'!BP16*3.25,(IF($AA$23=3,'Master Sheet'!BP16*3,(IF($AA$23=2.75,'Master Sheet'!BP16*2.75,(IF($AA$23=2.5,'Master Sheet'!BP16*2.5,"Error")))))))))))</f>
        <v>0</v>
      </c>
      <c r="CO16" s="59">
        <f>IF($AB$23=1.25,'Master Sheet'!BQ16*1.25,(IF($AB$23=1.375,'Master Sheet'!BQ16*1.375,(IF($AB$23=1.5,'Master Sheet'!BQ16*1.5,(IF($AB$23=1.625,'Master Sheet'!BQ16*1.625,(IF($AB$23=1.75,'Master Sheet'!BQ16*1.75,(IF($AB$23=2,'Master Sheet'!BQ16*2,"Error")))))))))))</f>
        <v>0</v>
      </c>
      <c r="CP16" s="60">
        <f>IF($AC$23=1.05,'Master Sheet'!BR16*1.05,(IF($AC$23=0.975,'Master Sheet'!BR16*0.975,(IF($AC$23=0.95,'Master Sheet'!BR16*0.95,(IF($AC$23=0.925,'Master Sheet'!BR16*0.925,(IF($AC$23=0.9,'Master Sheet'!BR16*0.9,(IF($AC$23=0.875,'Master Sheet'!BR16*0.875,"Error")))))))))))</f>
        <v>0</v>
      </c>
      <c r="CQ16" s="58">
        <f>IF($AA$24=4,'Master Sheet'!BS16*4,(IF($AA$24=3.5,'Master Sheet'!BS16*3.5,(IF($AA$24=3.25,'Master Sheet'!BS16*3.25,(IF($AA$24=3,'Master Sheet'!BS16*3,(IF($AA$24=2.75,'Master Sheet'!BS16*2.75,(IF($AA$24=2.5,'Master Sheet'!BS16*2.5,"Error")))))))))))</f>
        <v>0</v>
      </c>
      <c r="CR16" s="59">
        <f>IF($AB$24=1.25,'Master Sheet'!BT16*1.25,(IF($AB$24=1.375,'Master Sheet'!BT16*1.375,(IF($AB$24=1.5,'Master Sheet'!BT16*1.5,(IF($AB$24=1.625,'Master Sheet'!BT16*1.625,(IF($AB$24=1.75,'Master Sheet'!BT16*1.75,(IF($AB$24=2,'Master Sheet'!BT16*2,"Error")))))))))))</f>
        <v>0</v>
      </c>
      <c r="CS16" s="60">
        <f>IF($AC$24=1.05,'Master Sheet'!BU16*1.05,(IF($AC$24=0.975,'Master Sheet'!BU16*0.975,(IF($AC$24=0.95,'Master Sheet'!BU16*0.95,(IF($AC$24=0.925,'Master Sheet'!BU16*0.925,(IF($AC$24=0.9,'Master Sheet'!BU16*0.9,(IF($AC$24=0.875,'Master Sheet'!BU16*0.875,"Error")))))))))))</f>
        <v>0</v>
      </c>
      <c r="CT16" s="58">
        <f>IF($AA$25=4,'Master Sheet'!BV16*4,(IF($AA$25=3.5,'Master Sheet'!BV16*3.5,(IF($AA$25=3.25,'Master Sheet'!BV16*3.25,(IF($AA$25=3,'Master Sheet'!BV16*3,(IF($AA$25=2.75,'Master Sheet'!BV16*2.75,(IF($AA$25=2.5,'Master Sheet'!BV16*2.5,"Error")))))))))))</f>
        <v>0</v>
      </c>
      <c r="CU16" s="59">
        <f>IF($AB$25=1.25,'Master Sheet'!BW16*1.25,(IF($AB$25=1.375,'Master Sheet'!BW16*1.375,(IF($AB$25=1.5,'Master Sheet'!BW16*1.5,(IF($AB$25=1.625,'Master Sheet'!BW16*1.625,(IF($AB$25=1.75,'Master Sheet'!BW16*1.75,(IF($AB$25=2,'Master Sheet'!BW16*2,"Error")))))))))))</f>
        <v>0</v>
      </c>
      <c r="CV16" s="60">
        <f>IF($AC$25=1.05,'Master Sheet'!BX16*1.05,(IF($AC$25=0.975,'Master Sheet'!BX16*0.975,(IF($AC$25=0.95,'Master Sheet'!BX16*0.95,(IF($AC$25=0.925,'Master Sheet'!BX16*0.925,(IF($AC$25=0.9,'Master Sheet'!BX16*0.9,(IF($AC$25=0.875,'Master Sheet'!BX16*0.875,"Error")))))))))))</f>
        <v>0</v>
      </c>
      <c r="CW16" s="58">
        <f>IF($AA$26=4,'Master Sheet'!BY16*4,(IF($AA$26=3.5,'Master Sheet'!BY16*3.5,(IF($AA$26=3.25,'Master Sheet'!BY16*3.25,(IF($AA$26=3,'Master Sheet'!BY16*3,(IF($AA$26=2.75,'Master Sheet'!BY16*2.75,(IF($AA$26=2.5,'Master Sheet'!BY16*2.5,"Error")))))))))))</f>
        <v>0</v>
      </c>
      <c r="CX16" s="59">
        <f>IF($AB$26=1.25,'Master Sheet'!BZ16*1.25,(IF($AB$26=1.375,'Master Sheet'!BZ16*1.375,(IF($AB$26=1.5,'Master Sheet'!BZ16*1.5,(IF($AB$26=1.625,'Master Sheet'!BZ16*1.625,(IF($AB$26=1.75,'Master Sheet'!BZ16*1.75,(IF($AB$26=2,'Master Sheet'!BZ16*2,"Error")))))))))))</f>
        <v>0</v>
      </c>
      <c r="CY16" s="60">
        <f>IF($AC$26=1.05,'Master Sheet'!CA16*1.05,(IF($AC$26=0.975,'Master Sheet'!CA16*0.975,(IF($AC$26=0.95,'Master Sheet'!CA16*0.95,(IF($AC$26=0.925,'Master Sheet'!CA16*0.925,(IF($AC$26=0.9,'Master Sheet'!CA16*0.9,(IF($AC$26=0.875,'Master Sheet'!CA16*0.875,"Error")))))))))))</f>
        <v>0</v>
      </c>
      <c r="CZ16" s="58">
        <f>IF($AA$27=4,'Master Sheet'!CB16*4,(IF($AA$27=3.5,'Master Sheet'!CB16*3.5,(IF($AA$27=3.25,'Master Sheet'!CB16*3.25,(IF($AA$27=3,'Master Sheet'!CB16*3,(IF($AA$27=2.75,'Master Sheet'!CB16*2.75,(IF($AA$27=2.5,'Master Sheet'!CB16*2.5,"Error")))))))))))</f>
        <v>0</v>
      </c>
      <c r="DA16" s="59">
        <f>IF($AB$27=1.25,'Master Sheet'!CC16*1.25,(IF($AB$27=1.375,'Master Sheet'!CC16*1.375,(IF($AB$27=1.5,'Master Sheet'!CC16*1.5,(IF($AB$27=1.625,'Master Sheet'!CC16*1.625,(IF($AB$27=1.75,'Master Sheet'!CC16*1.75,(IF($AB$27=2,'Master Sheet'!CC16*2,"Error")))))))))))</f>
        <v>0</v>
      </c>
      <c r="DB16" s="60">
        <f>IF($AC$27=1.05,'Master Sheet'!CD16*1.05,(IF($AC$27=0.975,'Master Sheet'!CD16*0.975,(IF($AC$27=0.95,'Master Sheet'!CD16*0.95,(IF($AC$27=0.925,'Master Sheet'!CD16*0.925,(IF($AC$27=0.9,'Master Sheet'!CD16*0.9,(IF($AC$27=0.875,'Master Sheet'!CD16*0.875,"Error")))))))))))</f>
        <v>0</v>
      </c>
      <c r="DC16">
        <f t="shared" si="10"/>
        <v>0</v>
      </c>
      <c r="DD16">
        <f t="shared" si="0"/>
        <v>0</v>
      </c>
      <c r="DE16">
        <f t="shared" si="0"/>
        <v>0</v>
      </c>
      <c r="DF16" s="4" t="s">
        <v>15</v>
      </c>
      <c r="DG16" t="str">
        <f>(IF('Master Sheet'!E16=0,"NGP",(((DC16+DE16)-DD16)/'Master Sheet'!E16)))</f>
        <v>NGP</v>
      </c>
      <c r="DI16" t="str">
        <f>(IF('Master Sheet'!E16=0,"NGP",(((DC16+DE16))/'Master Sheet'!E16)))</f>
        <v>NGP</v>
      </c>
      <c r="DJ16" s="4" t="s">
        <v>15</v>
      </c>
      <c r="DK16">
        <f>((IF('Master Sheet'!E16=0,$DM$4,((((DC16+DE16)-DD16)/'Master Sheet'!E16)+$DM$8))))</f>
        <v>-1.53125</v>
      </c>
    </row>
    <row r="17" spans="1:115">
      <c r="A17" s="2" t="s">
        <v>21</v>
      </c>
      <c r="B17" t="str">
        <f>IF('Master Sheet'!F17=1,"Yes","No")</f>
        <v>No</v>
      </c>
      <c r="C17" t="str">
        <f t="shared" si="1"/>
        <v>N/A</v>
      </c>
      <c r="D17" s="57"/>
      <c r="E17" s="2" t="s">
        <v>21</v>
      </c>
      <c r="F17" t="str">
        <f>IF('Master Sheet'!F17=0.75,"Yes",IF(AND('Master Sheet'!F17&gt;0.75,'Master Sheet'!F17&lt;1),"Yes","No"))</f>
        <v>No</v>
      </c>
      <c r="G17" t="str">
        <f t="shared" si="2"/>
        <v>N/A</v>
      </c>
      <c r="H17" s="57"/>
      <c r="I17" s="2" t="s">
        <v>21</v>
      </c>
      <c r="J17" t="str">
        <f>IF('Master Sheet'!F17=0.5,"Yes",IF(AND('Master Sheet'!F17&gt;0.5,'Master Sheet'!F17&lt;0.75),"Yes","No"))</f>
        <v>Yes</v>
      </c>
      <c r="K17">
        <f t="shared" si="3"/>
        <v>3.25</v>
      </c>
      <c r="L17" s="57"/>
      <c r="M17" s="2" t="s">
        <v>21</v>
      </c>
      <c r="N17" t="str">
        <f>IF('Master Sheet'!F17=0.25,"Yes",IF(AND('Master Sheet'!F17&gt;0.25,'Master Sheet'!F17&lt;0.5),"Yes","No"))</f>
        <v>No</v>
      </c>
      <c r="O17" t="str">
        <f t="shared" si="4"/>
        <v>N/A</v>
      </c>
      <c r="P17" s="57"/>
      <c r="Q17" s="2" t="s">
        <v>21</v>
      </c>
      <c r="R17" t="str">
        <f>IF('Master Sheet'!F17=0.001,"Yes",IF(AND('Master Sheet'!F17&gt;0,'Master Sheet'!F17&lt;0.25),"Yes","No"))</f>
        <v>No</v>
      </c>
      <c r="S17" t="str">
        <f t="shared" si="5"/>
        <v>N/A</v>
      </c>
      <c r="T17" s="57"/>
      <c r="U17" s="2" t="s">
        <v>21</v>
      </c>
      <c r="V17" t="str">
        <f>IF('Master Sheet'!F17=0,"Yes","No")</f>
        <v>No</v>
      </c>
      <c r="W17" t="str">
        <f t="shared" si="6"/>
        <v>N/A</v>
      </c>
      <c r="X17" s="57"/>
      <c r="Z17" s="2" t="s">
        <v>21</v>
      </c>
      <c r="AA17">
        <f t="shared" si="7"/>
        <v>3.25</v>
      </c>
      <c r="AB17">
        <f t="shared" si="8"/>
        <v>1.5</v>
      </c>
      <c r="AC17">
        <f t="shared" si="9"/>
        <v>0.95</v>
      </c>
      <c r="AE17" s="2" t="s">
        <v>21</v>
      </c>
      <c r="AF17" s="58">
        <f>IF($AA$3=4,'Master Sheet'!H17*4,(IF($AA$3=3.5,'Master Sheet'!H17*3.5,(IF($AA$3=3.25,'Master Sheet'!H17*3.25,(IF($AA$3=3,'Master Sheet'!H17*3,(IF($AA$3=2.75,'Master Sheet'!H17*2.75,(IF($AA$3=2.5,'Master Sheet'!H17*2.5,"Error")))))))))))</f>
        <v>2.75</v>
      </c>
      <c r="AG17" s="59">
        <f>IF($AB$3=1.25,'Master Sheet'!I17*1.25,(IF($AB$3=1.375,'Master Sheet'!I17*1.375,(IF($AB$3=1.5,'Master Sheet'!I17*1.5,(IF($AB$3=1.625,'Master Sheet'!I17*1.625,(IF($AB$3=1.75,'Master Sheet'!I17*1.75,(IF($AB$3=2,'Master Sheet'!I17*2,"Error")))))))))))</f>
        <v>0</v>
      </c>
      <c r="AH17" s="60">
        <f>IF($AC$3=1.05,'Master Sheet'!J17*1.05,(IF($AC$3=0.975,'Master Sheet'!J17*0.975,(IF($AC$3=0.95,'Master Sheet'!J17*0.95,(IF($AC$3=0.925,'Master Sheet'!J17*0.925,(IF($AC$3=0.9,'Master Sheet'!J17*0.9,(IF($AC$3=0.875,'Master Sheet'!J17*0.875,"Error")))))))))))</f>
        <v>0</v>
      </c>
      <c r="AI17" s="58">
        <f>IF($AA$4=4,'Master Sheet'!K17*4,(IF($AA$4=3.5,'Master Sheet'!K17*3.5,(IF($AA$4=3.25,'Master Sheet'!K17*3.25,(IF($AA$4=3,'Master Sheet'!K17*3,(IF($AA$4=2.75,'Master Sheet'!K17*2.75,(IF($AA$4=2.5,'Master Sheet'!K17*2.5,"Error")))))))))))</f>
        <v>0</v>
      </c>
      <c r="AJ17" s="59">
        <f>IF($AB$4=1.25,'Master Sheet'!L17*1.25,(IF($AB$4=1.375,'Master Sheet'!L17*1.375,(IF($AB$4=1.5,'Master Sheet'!L17*1.5,(IF($AB$4=1.625,'Master Sheet'!L17*1.625,(IF($AB$4=1.75,'Master Sheet'!L17*1.75,(IF($AB$4=2,'Master Sheet'!L17*2,"Error")))))))))))</f>
        <v>0</v>
      </c>
      <c r="AK17" s="60">
        <f>IF($AC$4=1.05,'Master Sheet'!M17*1.05,(IF($AC$4=0.975,'Master Sheet'!M17*0.975,(IF($AC$4=0.95,'Master Sheet'!M17*0.95,(IF($AC$4=0.925,'Master Sheet'!M17*0.925,(IF($AC$4=0.9,'Master Sheet'!M17*0.9,(IF($AC$4=0.875,'Master Sheet'!M17*0.875,"Error")))))))))))</f>
        <v>0</v>
      </c>
      <c r="AL17" s="58">
        <f>IF($AA$5=4,'Master Sheet'!N17*4,(IF($AA$5=3.5,'Master Sheet'!N17*3.5,(IF($AA$5=3.25,'Master Sheet'!N17*3.25,(IF($AA$5=3,'Master Sheet'!N17*3,(IF($AA$5=2.75,'Master Sheet'!N17*2.75,(IF($AA$5=2.5,'Master Sheet'!N17*2.5,"Error")))))))))))</f>
        <v>0</v>
      </c>
      <c r="AM17" s="59">
        <f>IF($AB$5=1.25,'Master Sheet'!O17*1.25,(IF($AB$5=1.375,'Master Sheet'!O17*1.375,(IF($AB$5=1.5,'Master Sheet'!O17*1.5,(IF($AB$5=1.625,'Master Sheet'!O17*1.625,(IF($AB$5=1.75,'Master Sheet'!O17*1.75,(IF($AB$5=2,'Master Sheet'!O17*2,"Error")))))))))))</f>
        <v>0</v>
      </c>
      <c r="AN17" s="60">
        <f>IF($AC$5=1.05,'Master Sheet'!P17*1.05,(IF($AC$5=0.975,'Master Sheet'!P17*0.975,(IF($AC$5=0.95,'Master Sheet'!P17*0.95,(IF($AC$5=0.925,'Master Sheet'!P17*0.925,(IF($AC$5=0.9,'Master Sheet'!P17*0.9,(IF($AC$5=0.875,'Master Sheet'!P17*0.875,"Error")))))))))))</f>
        <v>0</v>
      </c>
      <c r="AO17" s="58">
        <f>IF($AA$6=4,'Master Sheet'!Q17*4,(IF($AA$6=3.5,'Master Sheet'!Q17*3.5,(IF($AA$6=3.25,'Master Sheet'!Q17*3.25,(IF($AA$6=3,'Master Sheet'!Q17*3,(IF($AA$6=2.75,'Master Sheet'!Q17*2.75,(IF($AA$6=2.5,'Master Sheet'!Q17*2.5,"Error")))))))))))</f>
        <v>0</v>
      </c>
      <c r="AP17" s="59">
        <f>IF($AB$6=1.25,'Master Sheet'!R17*1.25,(IF($AB$6=1.375,'Master Sheet'!R17*1.375,(IF($AB$6=1.5,'Master Sheet'!R17*1.5,(IF($AB$6=1.625,'Master Sheet'!R17*1.625,(IF($AB$6=1.75,'Master Sheet'!R17*1.75,(IF($AB$6=2,'Master Sheet'!R17*2,"Error")))))))))))</f>
        <v>0</v>
      </c>
      <c r="AQ17" s="60">
        <f>IF($AC$6=1.05,'Master Sheet'!S17*1.05,(IF($AC$6=0.975,'Master Sheet'!S17*0.975,(IF($AC$6=0.95,'Master Sheet'!S17*0.95,(IF($AC$6=0.925,'Master Sheet'!S17*0.925,(IF($AC$6=0.9,'Master Sheet'!S17*0.9,(IF($AC$6=0.875,'Master Sheet'!S17*0.875,"Error")))))))))))</f>
        <v>0</v>
      </c>
      <c r="AR17" s="58">
        <f>IF($AA$7=4,'Master Sheet'!T17*4,(IF($AA$7=3.5,'Master Sheet'!T17*3.5,(IF($AA$7=3.25,'Master Sheet'!T17*3.25,(IF($AA$7=3,'Master Sheet'!T17*3,(IF($AA$7=2.75,'Master Sheet'!T17*2.75,(IF($AA$7=2.5,'Master Sheet'!T17*2.5,"Error")))))))))))</f>
        <v>3.5</v>
      </c>
      <c r="AS17" s="59">
        <f>IF($AB$7=1.25,'Master Sheet'!U17*1.25,(IF($AB$7=1.375,'Master Sheet'!U17*1.375,(IF($AB$7=1.5,'Master Sheet'!U17*1.5,(IF($AB$7=1.625,'Master Sheet'!U17*1.625,(IF($AB$7=1.75,'Master Sheet'!U17*1.75,(IF($AB$7=2,'Master Sheet'!U17*2,"Error")))))))))))</f>
        <v>1.375</v>
      </c>
      <c r="AT17" s="60">
        <f>IF($AC$7=1.05,'Master Sheet'!V17*1.05,(IF($AC$7=0.975,'Master Sheet'!V17*0.975,(IF($AC$7=0.95,'Master Sheet'!V17*0.95,(IF($AC$7=0.925,'Master Sheet'!V17*0.925,(IF($AC$7=0.9,'Master Sheet'!V17*0.9,(IF($AC$7=0.875,'Master Sheet'!V17*0.875,"Error")))))))))))</f>
        <v>0</v>
      </c>
      <c r="AU17" s="58">
        <f>IF($AA$8=4,'Master Sheet'!W17*4,(IF($AA$8=3.5,'Master Sheet'!W17*3.5,(IF($AA$8=3.25,'Master Sheet'!W17*3.25,(IF($AA$8=3,'Master Sheet'!W17*3,(IF($AA$8=2.75,'Master Sheet'!W17*2.75,(IF($AA$8=2.5,'Master Sheet'!W17*2.5,"Error")))))))))))</f>
        <v>0</v>
      </c>
      <c r="AV17" s="59">
        <f>IF($AB$8=1.25,'Master Sheet'!X17*1.25,(IF($AB$8=1.375,'Master Sheet'!X17*1.375,(IF($AB$8=1.5,'Master Sheet'!X17*1.5,(IF($AB$8=1.625,'Master Sheet'!X17*1.625,(IF($AB$8=1.75,'Master Sheet'!X17*1.75,(IF($AB$8=2,'Master Sheet'!X17*2,"Error")))))))))))</f>
        <v>0</v>
      </c>
      <c r="AW17" s="60">
        <f>IF($AC$8=1.05,'Master Sheet'!Y17*1.05,(IF($AC$8=0.975,'Master Sheet'!Y17*0.975,(IF($AC$8=0.95,'Master Sheet'!Y17*0.95,(IF($AC$8=0.925,'Master Sheet'!Y17*0.925,(IF($AC$8=0.9,'Master Sheet'!Y17*0.9,(IF($AC$8=0.875,'Master Sheet'!Y17*0.875,"Error")))))))))))</f>
        <v>0</v>
      </c>
      <c r="AX17" s="58">
        <f>IF($AA$9=4,'Master Sheet'!Z17*4,(IF($AA$9=3.5,'Master Sheet'!Z17*3.5,(IF($AA$9=3.25,'Master Sheet'!Z17*3.25,(IF($AA$9=3,'Master Sheet'!Z17*3,(IF($AA$9=2.75,'Master Sheet'!Z17*2.75,(IF($AA$9=2.5,'Master Sheet'!Z17*2.5,"Error")))))))))))</f>
        <v>0</v>
      </c>
      <c r="AY17" s="59">
        <f>IF($AB$9=1.25,'Master Sheet'!AA17*1.25,(IF($AB$9=1.375,'Master Sheet'!AA17*1.375,(IF($AB$9=1.5,'Master Sheet'!AA17*1.5,(IF($AB$9=1.625,'Master Sheet'!AA17*1.625,(IF($AB$9=1.75,'Master Sheet'!AA17*1.75,(IF($AB$9=2,'Master Sheet'!AA17*2,"Error")))))))))))</f>
        <v>0</v>
      </c>
      <c r="AZ17" s="60">
        <f>IF($AC$9=1.05,'Master Sheet'!AB17*1.05,(IF($AC$9=0.975,'Master Sheet'!AB17*0.975,(IF($AC$9=0.95,'Master Sheet'!AB17*0.95,(IF($AC$9=0.925,'Master Sheet'!AB17*0.925,(IF($AC$9=0.9,'Master Sheet'!AB17*0.9,(IF($AC$9=0.875,'Master Sheet'!AB17*0.875,"Error")))))))))))</f>
        <v>0.97499999999999998</v>
      </c>
      <c r="BA17" s="58">
        <f>IF($AA$10=4,'Master Sheet'!AC17*4,(IF($AA$10=3.5,'Master Sheet'!AC17*3.5,(IF($AA$10=3.25,'Master Sheet'!AC17*3.25,(IF($AA$10=3,'Master Sheet'!AC17*3,(IF($AA$10=2.75,'Master Sheet'!AC17*2.75,(IF($AA$10=2.5,'Master Sheet'!AC17*2.5,"Error")))))))))))</f>
        <v>0</v>
      </c>
      <c r="BB17" s="59">
        <f>IF($AB$10=1.25,'Master Sheet'!AD17*1.25,(IF($AB$10=1.375,'Master Sheet'!AD17*1.375,(IF($AB$10=1.5,'Master Sheet'!AD17*1.5,(IF($AB$10=1.625,'Master Sheet'!AD17*1.625,(IF($AB$10=1.75,'Master Sheet'!AD17*1.75,(IF($AB$10=2,'Master Sheet'!AD17*2,"Error")))))))))))</f>
        <v>0</v>
      </c>
      <c r="BC17" s="60">
        <f>IF($AC$10=1.05,'Master Sheet'!AE17*1.05,(IF($AC$10=0.975,'Master Sheet'!AE17*0.975,(IF($AC$10=0.95,'Master Sheet'!AE17*0.95,(IF($AC$10=0.925,'Master Sheet'!AE17*0.925,(IF($AC$10=0.9,'Master Sheet'!AE17*0.9,(IF($AC$10=0.875,'Master Sheet'!AE17*0.875,"Error")))))))))))</f>
        <v>0</v>
      </c>
      <c r="BD17" s="58">
        <f>IF($AA$11=4,'Master Sheet'!AF17*4,(IF($AA$11=3.5,'Master Sheet'!AF17*3.5,(IF($AA$11=3.25,'Master Sheet'!AF17*3.25,(IF($AA$11=3,'Master Sheet'!AF17*3,(IF($AA$11=2.75,'Master Sheet'!AF17*2.75,(IF($AA$11=2.5,'Master Sheet'!AF17*2.5,"Error")))))))))))</f>
        <v>0</v>
      </c>
      <c r="BE17" s="59">
        <f>IF($AB$11=1.25,'Master Sheet'!AG17*1.25,(IF($AB$11=1.375,'Master Sheet'!AG17*1.375,(IF($AB$11=1.5,'Master Sheet'!AG17*1.5,(IF($AB$11=1.625,'Master Sheet'!AG17*1.625,(IF($AB$11=1.75,'Master Sheet'!AG17*1.75,(IF($AB$11=2,'Master Sheet'!AG17*2,"Error")))))))))))</f>
        <v>0</v>
      </c>
      <c r="BF17" s="60">
        <f>IF($AC$11=1.05,'Master Sheet'!AH17*1.05,(IF($AC$11=0.975,'Master Sheet'!AH17*0.975,(IF($AC$11=0.95,'Master Sheet'!AH17*0.95,(IF($AC$11=0.925,'Master Sheet'!AH17*0.925,(IF($AC$11=0.9,'Master Sheet'!AH17*0.9,(IF($AC$11=0.875,'Master Sheet'!AH17*0.875,"Error")))))))))))</f>
        <v>0</v>
      </c>
      <c r="BG17" s="58">
        <f>IF($AA$12=4,'Master Sheet'!AI17*4,(IF($AA$12=3.5,'Master Sheet'!AI17*3.5,(IF($AA$12=3.25,'Master Sheet'!AI17*3.25,(IF($AA$12=3,'Master Sheet'!AI17*3,(IF($AA$12=2.75,'Master Sheet'!AI17*2.75,(IF($AA$12=2.5,'Master Sheet'!AI17*2.5,"Error")))))))))))</f>
        <v>2.5</v>
      </c>
      <c r="BH17" s="59">
        <f>IF($AB$12=1.25,'Master Sheet'!AJ17*1.25,(IF($AB$12=1.375,'Master Sheet'!AJ17*1.375,(IF($AB$12=1.5,'Master Sheet'!AJ17*1.5,(IF($AB$12=1.625,'Master Sheet'!AJ17*1.625,(IF($AB$12=1.75,'Master Sheet'!AJ17*1.75,(IF($AB$12=2,'Master Sheet'!AJ17*2,"Error")))))))))))</f>
        <v>0</v>
      </c>
      <c r="BI17" s="60">
        <f>IF($AC$12=1.05,'Master Sheet'!AK17*1.05,(IF($AC$12=0.975,'Master Sheet'!AK17*0.975,(IF($AC$12=0.95,'Master Sheet'!AK17*0.95,(IF($AC$12=0.925,'Master Sheet'!AK17*0.925,(IF($AC$12=0.9,'Master Sheet'!AK17*0.9,(IF($AC$12=0.875,'Master Sheet'!AK17*0.875,"Error")))))))))))</f>
        <v>0</v>
      </c>
      <c r="BJ17" s="58">
        <f>IF($AA$13=4,'Master Sheet'!AL17*4,(IF($AA$13=3.5,'Master Sheet'!AL17*3.5,(IF($AA$13=3.25,'Master Sheet'!AL17*3.25,(IF($AA$13=3,'Master Sheet'!AL17*3,(IF($AA$13=2.75,'Master Sheet'!AL17*2.75,(IF($AA$13=2.5,'Master Sheet'!AL17*2.5,"Error")))))))))))</f>
        <v>0</v>
      </c>
      <c r="BK17" s="59">
        <f>IF($AB$13=1.25,'Master Sheet'!AM17*1.25,(IF($AB$13=1.375,'Master Sheet'!AM17*1.375,(IF($AB$13=1.5,'Master Sheet'!AM17*1.5,(IF($AB$13=1.625,'Master Sheet'!AM17*1.625,(IF($AB$13=1.75,'Master Sheet'!AM17*1.75,(IF($AB$13=2,'Master Sheet'!AM17*2,"Error")))))))))))</f>
        <v>1.375</v>
      </c>
      <c r="BL17" s="60">
        <f>IF($AC$13=1.05,'Master Sheet'!AN17*1.05,(IF($AC$13=0.975,'Master Sheet'!AN17*0.975,(IF($AC$13=0.95,'Master Sheet'!AN17*0.95,(IF($AC$13=0.925,'Master Sheet'!AN17*0.925,(IF($AC$13=0.9,'Master Sheet'!AN17*0.9,(IF($AC$13=0.875,'Master Sheet'!AN17*0.875,"Error")))))))))))</f>
        <v>0</v>
      </c>
      <c r="BM17" s="58">
        <f>IF($AA$14=4,'Master Sheet'!AO17*4,(IF($AA$14=3.5,'Master Sheet'!AO17*3.5,(IF($AA$14=3.25,'Master Sheet'!AO17*3.25,(IF($AA$14=3,'Master Sheet'!AO17*3,(IF($AA$14=2.75,'Master Sheet'!AO17*2.75,(IF($AA$14=2.5,'Master Sheet'!AO17*2.5,"Error")))))))))))</f>
        <v>0</v>
      </c>
      <c r="BN17" s="59">
        <f>IF($AB$14=1.25,'Master Sheet'!AP17*1.25,(IF($AB$14=1.375,'Master Sheet'!AP17*1.375,(IF($AB$14=1.5,'Master Sheet'!AP17*1.5,(IF($AB$14=1.625,'Master Sheet'!AP17*1.625,(IF($AB$14=1.75,'Master Sheet'!AP17*1.75,(IF($AB$14=2,'Master Sheet'!AP17*2,"Error")))))))))))</f>
        <v>0</v>
      </c>
      <c r="BO17" s="60">
        <f>IF($AC$14=1.05,'Master Sheet'!AQ17*1.05,(IF($AC$14=0.975,'Master Sheet'!AQ17*0.975,(IF($AC$14=0.95,'Master Sheet'!AQ17*0.95,(IF($AC$14=0.925,'Master Sheet'!AQ17*0.925,(IF($AC$14=0.9,'Master Sheet'!AQ17*0.9,(IF($AC$14=0.875,'Master Sheet'!AQ17*0.875,"Error")))))))))))</f>
        <v>0</v>
      </c>
      <c r="BP17" s="58">
        <f>IF($AA$15=4,'Master Sheet'!AR17*4,(IF($AA$15=3.5,'Master Sheet'!AR17*3.5,(IF($AA$15=3.25,'Master Sheet'!AR17*3.25,(IF($AA$15=3,'Master Sheet'!AR17*3,(IF($AA$15=2.75,'Master Sheet'!AR17*2.75,(IF($AA$15=2.5,'Master Sheet'!AR17*2.5,"Error")))))))))))</f>
        <v>2.5</v>
      </c>
      <c r="BQ17" s="59">
        <f>IF($AB$15=1.25,'Master Sheet'!AS17*1.25,(IF($AB$15=1.375,'Master Sheet'!AS17*1.375,(IF($AB$15=1.5,'Master Sheet'!AS17*1.5,(IF($AB$15=1.625,'Master Sheet'!AS17*1.625,(IF($AB$15=1.75,'Master Sheet'!AS17*1.75,(IF($AB$15=2,'Master Sheet'!AS17*2,"Error")))))))))))</f>
        <v>0</v>
      </c>
      <c r="BR17" s="60">
        <f>IF($AC$15=1.05,'Master Sheet'!AT17*1.05,(IF($AC$15=0.975,'Master Sheet'!AT17*0.975,(IF($AC$15=0.95,'Master Sheet'!AT17*0.95,(IF($AC$15=0.925,'Master Sheet'!AT17*0.925,(IF($AC$15=0.9,'Master Sheet'!AT17*0.9,(IF($AC$15=0.875,'Master Sheet'!AT17*0.875,"Error")))))))))))</f>
        <v>0</v>
      </c>
      <c r="BS17" s="58">
        <f>IF($AA$16=4,'Master Sheet'!AU17*4,(IF($AA$16=3.5,'Master Sheet'!AU17*3.5,(IF($AA$16=3.25,'Master Sheet'!AU17*3.25,(IF($AA$16=3,'Master Sheet'!AU17*3,(IF($AA$16=2.75,'Master Sheet'!AU17*2.75,(IF($AA$16=2.5,'Master Sheet'!AU17*2.5,"Error")))))))))))</f>
        <v>0</v>
      </c>
      <c r="BT17" s="59">
        <f>IF($AB$16=1.25,'Master Sheet'!AV17*1.25,(IF($AB$16=1.375,'Master Sheet'!AV17*1.375,(IF($AB$16=1.5,'Master Sheet'!AV17*1.5,(IF($AB$16=1.625,'Master Sheet'!AV17*1.625,(IF($AB$16=1.75,'Master Sheet'!AV17*1.75,(IF($AB$16=2,'Master Sheet'!AV17*2,"Error")))))))))))</f>
        <v>0</v>
      </c>
      <c r="BU17" s="60">
        <f>IF($AC$16=1.05,'Master Sheet'!AW17*1.05,(IF($AC$16=0.975,'Master Sheet'!AW17*0.975,(IF($AC$16=0.95,'Master Sheet'!AW17*0.95,(IF($AC$16=0.925,'Master Sheet'!AW17*0.925,(IF($AC$16=0.9,'Master Sheet'!AW17*0.9,(IF($AC$16=0.875,'Master Sheet'!AW17*0.875,"Error")))))))))))</f>
        <v>0</v>
      </c>
      <c r="BV17" s="58">
        <f>IF($AA$17=4,'Master Sheet'!AX17*4,(IF($AA$17=3.5,'Master Sheet'!AX17*3.5,(IF($AA$17=3.25,'Master Sheet'!AX17*3.25,(IF($AA$17=3,'Master Sheet'!AX17*3,(IF($AA$17=2.75,'Master Sheet'!AX17*2.75,(IF($AA$17=2.5,'Master Sheet'!AX17*2.5,"Error")))))))))))</f>
        <v>0</v>
      </c>
      <c r="BW17" s="59">
        <f>IF($AB$17=1.25,'Master Sheet'!AY17*1.25,(IF($AB$17=1.375,'Master Sheet'!AY17*1.375,(IF($AB$17=1.5,'Master Sheet'!AY17*1.5,(IF($AB$17=1.625,'Master Sheet'!AY17*1.625,(IF($AB$17=1.75,'Master Sheet'!AY17*1.75,(IF($AB$17=2,'Master Sheet'!AY17*2,"Error")))))))))))</f>
        <v>0</v>
      </c>
      <c r="BX17" s="60">
        <f>IF($AC$17=1.05,'Master Sheet'!AZ17*1.05,(IF($AC$17=0.975,'Master Sheet'!AZ17*0.975,(IF($AC$17=0.95,'Master Sheet'!AZ17*0.95,(IF($AC$17=0.925,'Master Sheet'!AZ17*0.925,(IF($AC$17=0.9,'Master Sheet'!AZ17*0.9,(IF($AC$17=0.875,'Master Sheet'!AZ17*0.875,"Error")))))))))))</f>
        <v>0</v>
      </c>
      <c r="BY17" s="58">
        <f>IF($AA$18=4,'Master Sheet'!BA17*4,(IF($AA$18=3.5,'Master Sheet'!BA17*3.5,(IF($AA$18=3.25,'Master Sheet'!BA17*3.25,(IF($AA$18=3,'Master Sheet'!BA17*3,(IF($AA$18=2.75,'Master Sheet'!BA17*2.75,(IF($AA$18=2.5,'Master Sheet'!BA17*2.5,"Error")))))))))))</f>
        <v>0</v>
      </c>
      <c r="BZ17" s="59">
        <f>IF($AB$18=1.25,'Master Sheet'!BB17*1.25,(IF($AB$18=1.375,'Master Sheet'!BB17*1.375,(IF($AB$18=1.5,'Master Sheet'!BB17*1.5,(IF($AB$18=1.625,'Master Sheet'!BB17*1.625,(IF($AB$18=1.75,'Master Sheet'!BB17*1.75,(IF($AB$18=2,'Master Sheet'!BB17*2,"Error")))))))))))</f>
        <v>0</v>
      </c>
      <c r="CA17" s="60">
        <f>IF($AC$18=1.05,'Master Sheet'!BC17*1.05,(IF($AC$18=0.975,'Master Sheet'!BC17*0.975,(IF($AC$18=0.95,'Master Sheet'!BC17*0.95,(IF($AC$18=0.925,'Master Sheet'!BC17*0.925,(IF($AC$18=0.9,'Master Sheet'!BC17*0.9,(IF($AC$18=0.875,'Master Sheet'!BC17*0.875,"Error")))))))))))</f>
        <v>0</v>
      </c>
      <c r="CB17" s="58">
        <f>IF($AA$19=4,'Master Sheet'!BD17*4,(IF($AA$19=3.5,'Master Sheet'!BD17*3.5,(IF($AA$19=3.25,'Master Sheet'!BD17*3.25,(IF($AA$19=3,'Master Sheet'!BD17*3,(IF($AA$19=2.75,'Master Sheet'!BD17*2.75,(IF($AA$19=2.5,'Master Sheet'!BD17*2.5,"Error")))))))))))</f>
        <v>0</v>
      </c>
      <c r="CC17" s="59">
        <f>IF($AB$19=1.25,'Master Sheet'!BE17*1.25,(IF($AB$19=1.375,'Master Sheet'!BE17*1.375,(IF($AB$19=1.5,'Master Sheet'!BE17*1.5,(IF($AB$19=1.625,'Master Sheet'!BE17*1.625,(IF($AB$19=1.75,'Master Sheet'!BE17*1.75,(IF($AB$19=2,'Master Sheet'!BE17*2,"Error")))))))))))</f>
        <v>0</v>
      </c>
      <c r="CD17" s="60">
        <f>IF($AC$19=1.05,'Master Sheet'!BF17*1.05,(IF($AC$19=0.975,'Master Sheet'!BF17*0.975,(IF($AC$19=0.95,'Master Sheet'!BF17*0.95,(IF($AC$19=0.925,'Master Sheet'!BF17*0.925,(IF($AC$19=0.9,'Master Sheet'!BF17*0.9,(IF($AC$19=0.875,'Master Sheet'!BF17*0.875,"Error")))))))))))</f>
        <v>0</v>
      </c>
      <c r="CE17" s="58">
        <f>IF($AA$20=4,'Master Sheet'!BG17*4,(IF($AA$20=3.5,'Master Sheet'!BG17*3.5,(IF($AA$20=3.25,'Master Sheet'!BG17*3.25,(IF($AA$20=3,'Master Sheet'!BG17*3,(IF($AA$20=2.75,'Master Sheet'!BG17*2.75,(IF($AA$20=2.5,'Master Sheet'!BG17*2.5,"Error")))))))))))</f>
        <v>0</v>
      </c>
      <c r="CF17" s="59">
        <f>IF($AB$20=1.25,'Master Sheet'!BH17*1.25,(IF($AB$20=1.375,'Master Sheet'!BH17*1.375,(IF($AB$20=1.5,'Master Sheet'!BH17*1.5,(IF($AB$20=1.625,'Master Sheet'!BH17*1.625,(IF($AB$20=1.75,'Master Sheet'!BH17*1.75,(IF($AB$20=2,'Master Sheet'!BH17*2,"Error")))))))))))</f>
        <v>0</v>
      </c>
      <c r="CG17" s="60">
        <f>IF($AC$20=1.05,'Master Sheet'!BI17*1.05,(IF($AC$20=0.975,'Master Sheet'!BI17*0.975,(IF($AC$20=0.95,'Master Sheet'!BI17*0.95,(IF($AC$20=0.925,'Master Sheet'!BI17*0.925,(IF($AC$20=0.9,'Master Sheet'!BI17*0.9,(IF($AC$20=0.875,'Master Sheet'!BI17*0.875,"Error")))))))))))</f>
        <v>0</v>
      </c>
      <c r="CH17" s="58">
        <f>IF($AA$21=4,'Master Sheet'!BJ17*4,(IF($AA$21=3.5,'Master Sheet'!BJ17*3.5,(IF($AA$21=3.25,'Master Sheet'!BJ17*3.25,(IF($AA$21=3,'Master Sheet'!BJ17*3,(IF($AA$21=2.75,'Master Sheet'!BJ17*2.75,(IF($AA$21=2.5,'Master Sheet'!BJ17*2.5,"Error")))))))))))</f>
        <v>0</v>
      </c>
      <c r="CI17" s="59">
        <f>IF($AB$21=1.25,'Master Sheet'!BK17*1.25,(IF($AB$21=1.375,'Master Sheet'!BK17*1.375,(IF($AB$21=1.5,'Master Sheet'!BK17*1.5,(IF($AB$21=1.625,'Master Sheet'!BK17*1.625,(IF($AB$21=1.75,'Master Sheet'!BK17*1.75,(IF($AB$21=2,'Master Sheet'!BK17*2,"Error")))))))))))</f>
        <v>0</v>
      </c>
      <c r="CJ17" s="60">
        <f>IF($AC$21=1.05,'Master Sheet'!BL17*1.05,(IF($AC$21=0.975,'Master Sheet'!BL17*0.975,(IF($AC$21=0.95,'Master Sheet'!BL17*0.95,(IF($AC$21=0.925,'Master Sheet'!BL17*0.925,(IF($AC$21=0.9,'Master Sheet'!BL17*0.9,(IF($AC$21=0.875,'Master Sheet'!BL17*0.875,"Error")))))))))))</f>
        <v>0</v>
      </c>
      <c r="CK17" s="58">
        <f>IF($AA$22=4,'Master Sheet'!BM17*4,(IF($AA$22=3.5,'Master Sheet'!BM17*3.5,(IF($AA$22=3.25,'Master Sheet'!BM17*3.25,(IF($AA$22=3,'Master Sheet'!BM17*3,(IF($AA$22=2.75,'Master Sheet'!BM17*2.75,(IF($AA$22=2.5,'Master Sheet'!BM17*2.5,"Error")))))))))))</f>
        <v>0</v>
      </c>
      <c r="CL17" s="59">
        <f>IF($AB$22=1.25,'Master Sheet'!BN17*1.25,(IF($AB$22=1.375,'Master Sheet'!BN17*1.375,(IF($AB$22=1.5,'Master Sheet'!BN17*1.5,(IF($AB$22=1.625,'Master Sheet'!BN17*1.625,(IF($AB$22=1.75,'Master Sheet'!BN17*1.75,(IF($AB$22=2,'Master Sheet'!BN17*2,"Error")))))))))))</f>
        <v>0</v>
      </c>
      <c r="CM17" s="60">
        <f>IF($AC$22=1.05,'Master Sheet'!BO17*1.05,(IF($AC$22=0.975,'Master Sheet'!BO17*0.975,(IF($AC$22=0.95,'Master Sheet'!BO17*0.95,(IF($AC$22=0.925,'Master Sheet'!BO17*0.925,(IF($AC$22=0.9,'Master Sheet'!BO17*0.9,(IF($AC$22=0.875,'Master Sheet'!BO17*0.875,"Error")))))))))))</f>
        <v>0</v>
      </c>
      <c r="CN17" s="58">
        <f>IF($AA$23=4,'Master Sheet'!BP17*4,(IF($AA$23=3.5,'Master Sheet'!BP17*3.5,(IF($AA$23=3.25,'Master Sheet'!BP17*3.25,(IF($AA$23=3,'Master Sheet'!BP17*3,(IF($AA$23=2.75,'Master Sheet'!BP17*2.75,(IF($AA$23=2.5,'Master Sheet'!BP17*2.5,"Error")))))))))))</f>
        <v>0</v>
      </c>
      <c r="CO17" s="59">
        <f>IF($AB$23=1.25,'Master Sheet'!BQ17*1.25,(IF($AB$23=1.375,'Master Sheet'!BQ17*1.375,(IF($AB$23=1.5,'Master Sheet'!BQ17*1.5,(IF($AB$23=1.625,'Master Sheet'!BQ17*1.625,(IF($AB$23=1.75,'Master Sheet'!BQ17*1.75,(IF($AB$23=2,'Master Sheet'!BQ17*2,"Error")))))))))))</f>
        <v>0</v>
      </c>
      <c r="CP17" s="60">
        <f>IF($AC$23=1.05,'Master Sheet'!BR17*1.05,(IF($AC$23=0.975,'Master Sheet'!BR17*0.975,(IF($AC$23=0.95,'Master Sheet'!BR17*0.95,(IF($AC$23=0.925,'Master Sheet'!BR17*0.925,(IF($AC$23=0.9,'Master Sheet'!BR17*0.9,(IF($AC$23=0.875,'Master Sheet'!BR17*0.875,"Error")))))))))))</f>
        <v>0</v>
      </c>
      <c r="CQ17" s="58">
        <f>IF($AA$24=4,'Master Sheet'!BS17*4,(IF($AA$24=3.5,'Master Sheet'!BS17*3.5,(IF($AA$24=3.25,'Master Sheet'!BS17*3.25,(IF($AA$24=3,'Master Sheet'!BS17*3,(IF($AA$24=2.75,'Master Sheet'!BS17*2.75,(IF($AA$24=2.5,'Master Sheet'!BS17*2.5,"Error")))))))))))</f>
        <v>0</v>
      </c>
      <c r="CR17" s="59">
        <f>IF($AB$24=1.25,'Master Sheet'!BT17*1.25,(IF($AB$24=1.375,'Master Sheet'!BT17*1.375,(IF($AB$24=1.5,'Master Sheet'!BT17*1.5,(IF($AB$24=1.625,'Master Sheet'!BT17*1.625,(IF($AB$24=1.75,'Master Sheet'!BT17*1.75,(IF($AB$24=2,'Master Sheet'!BT17*2,"Error")))))))))))</f>
        <v>0</v>
      </c>
      <c r="CS17" s="60">
        <f>IF($AC$24=1.05,'Master Sheet'!BU17*1.05,(IF($AC$24=0.975,'Master Sheet'!BU17*0.975,(IF($AC$24=0.95,'Master Sheet'!BU17*0.95,(IF($AC$24=0.925,'Master Sheet'!BU17*0.925,(IF($AC$24=0.9,'Master Sheet'!BU17*0.9,(IF($AC$24=0.875,'Master Sheet'!BU17*0.875,"Error")))))))))))</f>
        <v>0</v>
      </c>
      <c r="CT17" s="58">
        <f>IF($AA$25=4,'Master Sheet'!BV17*4,(IF($AA$25=3.5,'Master Sheet'!BV17*3.5,(IF($AA$25=3.25,'Master Sheet'!BV17*3.25,(IF($AA$25=3,'Master Sheet'!BV17*3,(IF($AA$25=2.75,'Master Sheet'!BV17*2.75,(IF($AA$25=2.5,'Master Sheet'!BV17*2.5,"Error")))))))))))</f>
        <v>0</v>
      </c>
      <c r="CU17" s="59">
        <f>IF($AB$25=1.25,'Master Sheet'!BW17*1.25,(IF($AB$25=1.375,'Master Sheet'!BW17*1.375,(IF($AB$25=1.5,'Master Sheet'!BW17*1.5,(IF($AB$25=1.625,'Master Sheet'!BW17*1.625,(IF($AB$25=1.75,'Master Sheet'!BW17*1.75,(IF($AB$25=2,'Master Sheet'!BW17*2,"Error")))))))))))</f>
        <v>0</v>
      </c>
      <c r="CV17" s="60">
        <f>IF($AC$25=1.05,'Master Sheet'!BX17*1.05,(IF($AC$25=0.975,'Master Sheet'!BX17*0.975,(IF($AC$25=0.95,'Master Sheet'!BX17*0.95,(IF($AC$25=0.925,'Master Sheet'!BX17*0.925,(IF($AC$25=0.9,'Master Sheet'!BX17*0.9,(IF($AC$25=0.875,'Master Sheet'!BX17*0.875,"Error")))))))))))</f>
        <v>0</v>
      </c>
      <c r="CW17" s="58">
        <f>IF($AA$26=4,'Master Sheet'!BY17*4,(IF($AA$26=3.5,'Master Sheet'!BY17*3.5,(IF($AA$26=3.25,'Master Sheet'!BY17*3.25,(IF($AA$26=3,'Master Sheet'!BY17*3,(IF($AA$26=2.75,'Master Sheet'!BY17*2.75,(IF($AA$26=2.5,'Master Sheet'!BY17*2.5,"Error")))))))))))</f>
        <v>0</v>
      </c>
      <c r="CX17" s="59">
        <f>IF($AB$26=1.25,'Master Sheet'!BZ17*1.25,(IF($AB$26=1.375,'Master Sheet'!BZ17*1.375,(IF($AB$26=1.5,'Master Sheet'!BZ17*1.5,(IF($AB$26=1.625,'Master Sheet'!BZ17*1.625,(IF($AB$26=1.75,'Master Sheet'!BZ17*1.75,(IF($AB$26=2,'Master Sheet'!BZ17*2,"Error")))))))))))</f>
        <v>0</v>
      </c>
      <c r="CY17" s="60">
        <f>IF($AC$26=1.05,'Master Sheet'!CA17*1.05,(IF($AC$26=0.975,'Master Sheet'!CA17*0.975,(IF($AC$26=0.95,'Master Sheet'!CA17*0.95,(IF($AC$26=0.925,'Master Sheet'!CA17*0.925,(IF($AC$26=0.9,'Master Sheet'!CA17*0.9,(IF($AC$26=0.875,'Master Sheet'!CA17*0.875,"Error")))))))))))</f>
        <v>0</v>
      </c>
      <c r="CZ17" s="58">
        <f>IF($AA$27=4,'Master Sheet'!CB17*4,(IF($AA$27=3.5,'Master Sheet'!CB17*3.5,(IF($AA$27=3.25,'Master Sheet'!CB17*3.25,(IF($AA$27=3,'Master Sheet'!CB17*3,(IF($AA$27=2.75,'Master Sheet'!CB17*2.75,(IF($AA$27=2.5,'Master Sheet'!CB17*2.5,"Error")))))))))))</f>
        <v>0</v>
      </c>
      <c r="DA17" s="59">
        <f>IF($AB$27=1.25,'Master Sheet'!CC17*1.25,(IF($AB$27=1.375,'Master Sheet'!CC17*1.375,(IF($AB$27=1.5,'Master Sheet'!CC17*1.5,(IF($AB$27=1.625,'Master Sheet'!CC17*1.625,(IF($AB$27=1.75,'Master Sheet'!CC17*1.75,(IF($AB$27=2,'Master Sheet'!CC17*2,"Error")))))))))))</f>
        <v>0</v>
      </c>
      <c r="DB17" s="60">
        <f>IF($AC$27=1.05,'Master Sheet'!CD17*1.05,(IF($AC$27=0.975,'Master Sheet'!CD17*0.975,(IF($AC$27=0.95,'Master Sheet'!CD17*0.95,(IF($AC$27=0.925,'Master Sheet'!CD17*0.925,(IF($AC$27=0.9,'Master Sheet'!CD17*0.9,(IF($AC$27=0.875,'Master Sheet'!CD17*0.875,"Error")))))))))))</f>
        <v>0</v>
      </c>
      <c r="DC17">
        <f t="shared" si="10"/>
        <v>11.25</v>
      </c>
      <c r="DD17">
        <f t="shared" si="0"/>
        <v>2.75</v>
      </c>
      <c r="DE17">
        <f t="shared" si="0"/>
        <v>0.97499999999999998</v>
      </c>
      <c r="DF17" s="2" t="s">
        <v>21</v>
      </c>
      <c r="DG17">
        <f>(IF('Master Sheet'!E17=0,"NGP",(((DC17+DE17)-DD17)/'Master Sheet'!E17)))</f>
        <v>1.3535714285714284</v>
      </c>
      <c r="DI17">
        <f>(IF('Master Sheet'!E17=0,"NGP",(((DC17+DE17))/'Master Sheet'!E17)))</f>
        <v>1.7464285714285714</v>
      </c>
      <c r="DJ17" s="2" t="s">
        <v>21</v>
      </c>
      <c r="DK17">
        <f>((IF('Master Sheet'!E17=0,$DM$4,((((DC17+DE17)-DD17)/'Master Sheet'!E17)+$DM$8))))</f>
        <v>2.8848214285714286</v>
      </c>
    </row>
    <row r="18" spans="1:115">
      <c r="A18" s="4" t="s">
        <v>16</v>
      </c>
      <c r="B18" t="str">
        <f>IF('Master Sheet'!F18=1,"Yes","No")</f>
        <v>No</v>
      </c>
      <c r="C18" t="str">
        <f t="shared" si="1"/>
        <v>N/A</v>
      </c>
      <c r="D18" s="57"/>
      <c r="E18" s="4" t="s">
        <v>16</v>
      </c>
      <c r="F18" t="str">
        <f>IF('Master Sheet'!F18=0.75,"Yes",IF(AND('Master Sheet'!F18&gt;0.75,'Master Sheet'!F18&lt;1),"Yes","No"))</f>
        <v>No</v>
      </c>
      <c r="G18" t="str">
        <f t="shared" si="2"/>
        <v>N/A</v>
      </c>
      <c r="H18" s="57"/>
      <c r="I18" s="4" t="s">
        <v>16</v>
      </c>
      <c r="J18" t="str">
        <f>IF('Master Sheet'!F18=0.5,"Yes",IF(AND('Master Sheet'!F18&gt;0.5,'Master Sheet'!F18&lt;0.75),"Yes","No"))</f>
        <v>No</v>
      </c>
      <c r="K18" t="str">
        <f t="shared" si="3"/>
        <v>N/A</v>
      </c>
      <c r="L18" s="57"/>
      <c r="M18" s="4" t="s">
        <v>16</v>
      </c>
      <c r="N18" t="str">
        <f>IF('Master Sheet'!F18=0.25,"Yes",IF(AND('Master Sheet'!F18&gt;0.25,'Master Sheet'!F18&lt;0.5),"Yes","No"))</f>
        <v>No</v>
      </c>
      <c r="O18" t="str">
        <f t="shared" si="4"/>
        <v>N/A</v>
      </c>
      <c r="P18" s="57"/>
      <c r="Q18" s="4" t="s">
        <v>16</v>
      </c>
      <c r="R18" t="str">
        <f>IF('Master Sheet'!F18=0.001,"Yes",IF(AND('Master Sheet'!F18&gt;0,'Master Sheet'!F18&lt;0.25),"Yes","No"))</f>
        <v>Yes</v>
      </c>
      <c r="S18">
        <f t="shared" si="5"/>
        <v>2.75</v>
      </c>
      <c r="T18" s="57"/>
      <c r="U18" s="4" t="s">
        <v>16</v>
      </c>
      <c r="V18" t="str">
        <f>IF('Master Sheet'!F18=0,"Yes","No")</f>
        <v>No</v>
      </c>
      <c r="W18" t="str">
        <f t="shared" si="6"/>
        <v>N/A</v>
      </c>
      <c r="X18" s="57"/>
      <c r="Z18" s="4" t="s">
        <v>16</v>
      </c>
      <c r="AA18">
        <f t="shared" si="7"/>
        <v>2.75</v>
      </c>
      <c r="AB18">
        <f t="shared" si="8"/>
        <v>1.75</v>
      </c>
      <c r="AC18">
        <f t="shared" si="9"/>
        <v>0.9</v>
      </c>
      <c r="AE18" s="4" t="s">
        <v>16</v>
      </c>
      <c r="AF18" s="58">
        <f>IF($AA$3=4,'Master Sheet'!H18*4,(IF($AA$3=3.5,'Master Sheet'!H18*3.5,(IF($AA$3=3.25,'Master Sheet'!H18*3.25,(IF($AA$3=3,'Master Sheet'!H18*3,(IF($AA$3=2.75,'Master Sheet'!H18*2.75,(IF($AA$3=2.5,'Master Sheet'!H18*2.5,"Error")))))))))))</f>
        <v>0</v>
      </c>
      <c r="AG18" s="59">
        <f>IF($AB$3=1.25,'Master Sheet'!I18*1.25,(IF($AB$3=1.375,'Master Sheet'!I18*1.375,(IF($AB$3=1.5,'Master Sheet'!I18*1.5,(IF($AB$3=1.625,'Master Sheet'!I18*1.625,(IF($AB$3=1.75,'Master Sheet'!I18*1.75,(IF($AB$3=2,'Master Sheet'!I18*2,"Error")))))))))))</f>
        <v>0</v>
      </c>
      <c r="AH18" s="60">
        <f>IF($AC$3=1.05,'Master Sheet'!J18*1.05,(IF($AC$3=0.975,'Master Sheet'!J18*0.975,(IF($AC$3=0.95,'Master Sheet'!J18*0.95,(IF($AC$3=0.925,'Master Sheet'!J18*0.925,(IF($AC$3=0.9,'Master Sheet'!J18*0.9,(IF($AC$3=0.875,'Master Sheet'!J18*0.875,"Error")))))))))))</f>
        <v>0</v>
      </c>
      <c r="AI18" s="58">
        <f>IF($AA$4=4,'Master Sheet'!K18*4,(IF($AA$4=3.5,'Master Sheet'!K18*3.5,(IF($AA$4=3.25,'Master Sheet'!K18*3.25,(IF($AA$4=3,'Master Sheet'!K18*3,(IF($AA$4=2.75,'Master Sheet'!K18*2.75,(IF($AA$4=2.5,'Master Sheet'!K18*2.5,"Error")))))))))))</f>
        <v>0</v>
      </c>
      <c r="AJ18" s="59">
        <f>IF($AB$4=1.25,'Master Sheet'!L18*1.25,(IF($AB$4=1.375,'Master Sheet'!L18*1.375,(IF($AB$4=1.5,'Master Sheet'!L18*1.5,(IF($AB$4=1.625,'Master Sheet'!L18*1.625,(IF($AB$4=1.75,'Master Sheet'!L18*1.75,(IF($AB$4=2,'Master Sheet'!L18*2,"Error")))))))))))</f>
        <v>0</v>
      </c>
      <c r="AK18" s="60">
        <f>IF($AC$4=1.05,'Master Sheet'!M18*1.05,(IF($AC$4=0.975,'Master Sheet'!M18*0.975,(IF($AC$4=0.95,'Master Sheet'!M18*0.95,(IF($AC$4=0.925,'Master Sheet'!M18*0.925,(IF($AC$4=0.9,'Master Sheet'!M18*0.9,(IF($AC$4=0.875,'Master Sheet'!M18*0.875,"Error")))))))))))</f>
        <v>0</v>
      </c>
      <c r="AL18" s="58">
        <f>IF($AA$5=4,'Master Sheet'!N18*4,(IF($AA$5=3.5,'Master Sheet'!N18*3.5,(IF($AA$5=3.25,'Master Sheet'!N18*3.25,(IF($AA$5=3,'Master Sheet'!N18*3,(IF($AA$5=2.75,'Master Sheet'!N18*2.75,(IF($AA$5=2.5,'Master Sheet'!N18*2.5,"Error")))))))))))</f>
        <v>0</v>
      </c>
      <c r="AM18" s="59">
        <f>IF($AB$5=1.25,'Master Sheet'!O18*1.25,(IF($AB$5=1.375,'Master Sheet'!O18*1.375,(IF($AB$5=1.5,'Master Sheet'!O18*1.5,(IF($AB$5=1.625,'Master Sheet'!O18*1.625,(IF($AB$5=1.75,'Master Sheet'!O18*1.75,(IF($AB$5=2,'Master Sheet'!O18*2,"Error")))))))))))</f>
        <v>0</v>
      </c>
      <c r="AN18" s="60">
        <f>IF($AC$5=1.05,'Master Sheet'!P18*1.05,(IF($AC$5=0.975,'Master Sheet'!P18*0.975,(IF($AC$5=0.95,'Master Sheet'!P18*0.95,(IF($AC$5=0.925,'Master Sheet'!P18*0.925,(IF($AC$5=0.9,'Master Sheet'!P18*0.9,(IF($AC$5=0.875,'Master Sheet'!P18*0.875,"Error")))))))))))</f>
        <v>0</v>
      </c>
      <c r="AO18" s="58">
        <f>IF($AA$6=4,'Master Sheet'!Q18*4,(IF($AA$6=3.5,'Master Sheet'!Q18*3.5,(IF($AA$6=3.25,'Master Sheet'!Q18*3.25,(IF($AA$6=3,'Master Sheet'!Q18*3,(IF($AA$6=2.75,'Master Sheet'!Q18*2.75,(IF($AA$6=2.5,'Master Sheet'!Q18*2.5,"Error")))))))))))</f>
        <v>0</v>
      </c>
      <c r="AP18" s="59">
        <f>IF($AB$6=1.25,'Master Sheet'!R18*1.25,(IF($AB$6=1.375,'Master Sheet'!R18*1.375,(IF($AB$6=1.5,'Master Sheet'!R18*1.5,(IF($AB$6=1.625,'Master Sheet'!R18*1.625,(IF($AB$6=1.75,'Master Sheet'!R18*1.75,(IF($AB$6=2,'Master Sheet'!R18*2,"Error")))))))))))</f>
        <v>0</v>
      </c>
      <c r="AQ18" s="60">
        <f>IF($AC$6=1.05,'Master Sheet'!S18*1.05,(IF($AC$6=0.975,'Master Sheet'!S18*0.975,(IF($AC$6=0.95,'Master Sheet'!S18*0.95,(IF($AC$6=0.925,'Master Sheet'!S18*0.925,(IF($AC$6=0.9,'Master Sheet'!S18*0.9,(IF($AC$6=0.875,'Master Sheet'!S18*0.875,"Error")))))))))))</f>
        <v>0</v>
      </c>
      <c r="AR18" s="58">
        <f>IF($AA$7=4,'Master Sheet'!T18*4,(IF($AA$7=3.5,'Master Sheet'!T18*3.5,(IF($AA$7=3.25,'Master Sheet'!T18*3.25,(IF($AA$7=3,'Master Sheet'!T18*3,(IF($AA$7=2.75,'Master Sheet'!T18*2.75,(IF($AA$7=2.5,'Master Sheet'!T18*2.5,"Error")))))))))))</f>
        <v>0</v>
      </c>
      <c r="AS18" s="59">
        <f>IF($AB$7=1.25,'Master Sheet'!U18*1.25,(IF($AB$7=1.375,'Master Sheet'!U18*1.375,(IF($AB$7=1.5,'Master Sheet'!U18*1.5,(IF($AB$7=1.625,'Master Sheet'!U18*1.625,(IF($AB$7=1.75,'Master Sheet'!U18*1.75,(IF($AB$7=2,'Master Sheet'!U18*2,"Error")))))))))))</f>
        <v>0</v>
      </c>
      <c r="AT18" s="60">
        <f>IF($AC$7=1.05,'Master Sheet'!V18*1.05,(IF($AC$7=0.975,'Master Sheet'!V18*0.975,(IF($AC$7=0.95,'Master Sheet'!V18*0.95,(IF($AC$7=0.925,'Master Sheet'!V18*0.925,(IF($AC$7=0.9,'Master Sheet'!V18*0.9,(IF($AC$7=0.875,'Master Sheet'!V18*0.875,"Error")))))))))))</f>
        <v>0</v>
      </c>
      <c r="AU18" s="58">
        <f>IF($AA$8=4,'Master Sheet'!W18*4,(IF($AA$8=3.5,'Master Sheet'!W18*3.5,(IF($AA$8=3.25,'Master Sheet'!W18*3.25,(IF($AA$8=3,'Master Sheet'!W18*3,(IF($AA$8=2.75,'Master Sheet'!W18*2.75,(IF($AA$8=2.5,'Master Sheet'!W18*2.5,"Error")))))))))))</f>
        <v>0</v>
      </c>
      <c r="AV18" s="59">
        <f>IF($AB$8=1.25,'Master Sheet'!X18*1.25,(IF($AB$8=1.375,'Master Sheet'!X18*1.375,(IF($AB$8=1.5,'Master Sheet'!X18*1.5,(IF($AB$8=1.625,'Master Sheet'!X18*1.625,(IF($AB$8=1.75,'Master Sheet'!X18*1.75,(IF($AB$8=2,'Master Sheet'!X18*2,"Error")))))))))))</f>
        <v>1.375</v>
      </c>
      <c r="AW18" s="60">
        <f>IF($AC$8=1.05,'Master Sheet'!Y18*1.05,(IF($AC$8=0.975,'Master Sheet'!Y18*0.975,(IF($AC$8=0.95,'Master Sheet'!Y18*0.95,(IF($AC$8=0.925,'Master Sheet'!Y18*0.925,(IF($AC$8=0.9,'Master Sheet'!Y18*0.9,(IF($AC$8=0.875,'Master Sheet'!Y18*0.875,"Error")))))))))))</f>
        <v>0</v>
      </c>
      <c r="AX18" s="58">
        <f>IF($AA$9=4,'Master Sheet'!Z18*4,(IF($AA$9=3.5,'Master Sheet'!Z18*3.5,(IF($AA$9=3.25,'Master Sheet'!Z18*3.25,(IF($AA$9=3,'Master Sheet'!Z18*3,(IF($AA$9=2.75,'Master Sheet'!Z18*2.75,(IF($AA$9=2.5,'Master Sheet'!Z18*2.5,"Error")))))))))))</f>
        <v>0</v>
      </c>
      <c r="AY18" s="59">
        <f>IF($AB$9=1.25,'Master Sheet'!AA18*1.25,(IF($AB$9=1.375,'Master Sheet'!AA18*1.375,(IF($AB$9=1.5,'Master Sheet'!AA18*1.5,(IF($AB$9=1.625,'Master Sheet'!AA18*1.625,(IF($AB$9=1.75,'Master Sheet'!AA18*1.75,(IF($AB$9=2,'Master Sheet'!AA18*2,"Error")))))))))))</f>
        <v>1.375</v>
      </c>
      <c r="AZ18" s="60">
        <f>IF($AC$9=1.05,'Master Sheet'!AB18*1.05,(IF($AC$9=0.975,'Master Sheet'!AB18*0.975,(IF($AC$9=0.95,'Master Sheet'!AB18*0.95,(IF($AC$9=0.925,'Master Sheet'!AB18*0.925,(IF($AC$9=0.9,'Master Sheet'!AB18*0.9,(IF($AC$9=0.875,'Master Sheet'!AB18*0.875,"Error")))))))))))</f>
        <v>0</v>
      </c>
      <c r="BA18" s="58">
        <f>IF($AA$10=4,'Master Sheet'!AC18*4,(IF($AA$10=3.5,'Master Sheet'!AC18*3.5,(IF($AA$10=3.25,'Master Sheet'!AC18*3.25,(IF($AA$10=3,'Master Sheet'!AC18*3,(IF($AA$10=2.75,'Master Sheet'!AC18*2.75,(IF($AA$10=2.5,'Master Sheet'!AC18*2.5,"Error")))))))))))</f>
        <v>0</v>
      </c>
      <c r="BB18" s="59">
        <f>IF($AB$10=1.25,'Master Sheet'!AD18*1.25,(IF($AB$10=1.375,'Master Sheet'!AD18*1.375,(IF($AB$10=1.5,'Master Sheet'!AD18*1.5,(IF($AB$10=1.625,'Master Sheet'!AD18*1.625,(IF($AB$10=1.75,'Master Sheet'!AD18*1.75,(IF($AB$10=2,'Master Sheet'!AD18*2,"Error")))))))))))</f>
        <v>0</v>
      </c>
      <c r="BC18" s="60">
        <f>IF($AC$10=1.05,'Master Sheet'!AE18*1.05,(IF($AC$10=0.975,'Master Sheet'!AE18*0.975,(IF($AC$10=0.95,'Master Sheet'!AE18*0.95,(IF($AC$10=0.925,'Master Sheet'!AE18*0.925,(IF($AC$10=0.9,'Master Sheet'!AE18*0.9,(IF($AC$10=0.875,'Master Sheet'!AE18*0.875,"Error")))))))))))</f>
        <v>0</v>
      </c>
      <c r="BD18" s="58">
        <f>IF($AA$11=4,'Master Sheet'!AF18*4,(IF($AA$11=3.5,'Master Sheet'!AF18*3.5,(IF($AA$11=3.25,'Master Sheet'!AF18*3.25,(IF($AA$11=3,'Master Sheet'!AF18*3,(IF($AA$11=2.75,'Master Sheet'!AF18*2.75,(IF($AA$11=2.5,'Master Sheet'!AF18*2.5,"Error")))))))))))</f>
        <v>0</v>
      </c>
      <c r="BE18" s="59">
        <f>IF($AB$11=1.25,'Master Sheet'!AG18*1.25,(IF($AB$11=1.375,'Master Sheet'!AG18*1.375,(IF($AB$11=1.5,'Master Sheet'!AG18*1.5,(IF($AB$11=1.625,'Master Sheet'!AG18*1.625,(IF($AB$11=1.75,'Master Sheet'!AG18*1.75,(IF($AB$11=2,'Master Sheet'!AG18*2,"Error")))))))))))</f>
        <v>0</v>
      </c>
      <c r="BF18" s="60">
        <f>IF($AC$11=1.05,'Master Sheet'!AH18*1.05,(IF($AC$11=0.975,'Master Sheet'!AH18*0.975,(IF($AC$11=0.95,'Master Sheet'!AH18*0.95,(IF($AC$11=0.925,'Master Sheet'!AH18*0.925,(IF($AC$11=0.9,'Master Sheet'!AH18*0.9,(IF($AC$11=0.875,'Master Sheet'!AH18*0.875,"Error")))))))))))</f>
        <v>0</v>
      </c>
      <c r="BG18" s="58">
        <f>IF($AA$12=4,'Master Sheet'!AI18*4,(IF($AA$12=3.5,'Master Sheet'!AI18*3.5,(IF($AA$12=3.25,'Master Sheet'!AI18*3.25,(IF($AA$12=3,'Master Sheet'!AI18*3,(IF($AA$12=2.75,'Master Sheet'!AI18*2.75,(IF($AA$12=2.5,'Master Sheet'!AI18*2.5,"Error")))))))))))</f>
        <v>0</v>
      </c>
      <c r="BH18" s="59">
        <f>IF($AB$12=1.25,'Master Sheet'!AJ18*1.25,(IF($AB$12=1.375,'Master Sheet'!AJ18*1.375,(IF($AB$12=1.5,'Master Sheet'!AJ18*1.5,(IF($AB$12=1.625,'Master Sheet'!AJ18*1.625,(IF($AB$12=1.75,'Master Sheet'!AJ18*1.75,(IF($AB$12=2,'Master Sheet'!AJ18*2,"Error")))))))))))</f>
        <v>0</v>
      </c>
      <c r="BI18" s="60">
        <f>IF($AC$12=1.05,'Master Sheet'!AK18*1.05,(IF($AC$12=0.975,'Master Sheet'!AK18*0.975,(IF($AC$12=0.95,'Master Sheet'!AK18*0.95,(IF($AC$12=0.925,'Master Sheet'!AK18*0.925,(IF($AC$12=0.9,'Master Sheet'!AK18*0.9,(IF($AC$12=0.875,'Master Sheet'!AK18*0.875,"Error")))))))))))</f>
        <v>0</v>
      </c>
      <c r="BJ18" s="58">
        <f>IF($AA$13=4,'Master Sheet'!AL18*4,(IF($AA$13=3.5,'Master Sheet'!AL18*3.5,(IF($AA$13=3.25,'Master Sheet'!AL18*3.25,(IF($AA$13=3,'Master Sheet'!AL18*3,(IF($AA$13=2.75,'Master Sheet'!AL18*2.75,(IF($AA$13=2.5,'Master Sheet'!AL18*2.5,"Error")))))))))))</f>
        <v>0</v>
      </c>
      <c r="BK18" s="59">
        <f>IF($AB$13=1.25,'Master Sheet'!AM18*1.25,(IF($AB$13=1.375,'Master Sheet'!AM18*1.375,(IF($AB$13=1.5,'Master Sheet'!AM18*1.5,(IF($AB$13=1.625,'Master Sheet'!AM18*1.625,(IF($AB$13=1.75,'Master Sheet'!AM18*1.75,(IF($AB$13=2,'Master Sheet'!AM18*2,"Error")))))))))))</f>
        <v>0</v>
      </c>
      <c r="BL18" s="60">
        <f>IF($AC$13=1.05,'Master Sheet'!AN18*1.05,(IF($AC$13=0.975,'Master Sheet'!AN18*0.975,(IF($AC$13=0.95,'Master Sheet'!AN18*0.95,(IF($AC$13=0.925,'Master Sheet'!AN18*0.925,(IF($AC$13=0.9,'Master Sheet'!AN18*0.9,(IF($AC$13=0.875,'Master Sheet'!AN18*0.875,"Error")))))))))))</f>
        <v>0</v>
      </c>
      <c r="BM18" s="58">
        <f>IF($AA$14=4,'Master Sheet'!AO18*4,(IF($AA$14=3.5,'Master Sheet'!AO18*3.5,(IF($AA$14=3.25,'Master Sheet'!AO18*3.25,(IF($AA$14=3,'Master Sheet'!AO18*3,(IF($AA$14=2.75,'Master Sheet'!AO18*2.75,(IF($AA$14=2.5,'Master Sheet'!AO18*2.5,"Error")))))))))))</f>
        <v>0</v>
      </c>
      <c r="BN18" s="59">
        <f>IF($AB$14=1.25,'Master Sheet'!AP18*1.25,(IF($AB$14=1.375,'Master Sheet'!AP18*1.375,(IF($AB$14=1.5,'Master Sheet'!AP18*1.5,(IF($AB$14=1.625,'Master Sheet'!AP18*1.625,(IF($AB$14=1.75,'Master Sheet'!AP18*1.75,(IF($AB$14=2,'Master Sheet'!AP18*2,"Error")))))))))))</f>
        <v>0</v>
      </c>
      <c r="BO18" s="60">
        <f>IF($AC$14=1.05,'Master Sheet'!AQ18*1.05,(IF($AC$14=0.975,'Master Sheet'!AQ18*0.975,(IF($AC$14=0.95,'Master Sheet'!AQ18*0.95,(IF($AC$14=0.925,'Master Sheet'!AQ18*0.925,(IF($AC$14=0.9,'Master Sheet'!AQ18*0.9,(IF($AC$14=0.875,'Master Sheet'!AQ18*0.875,"Error")))))))))))</f>
        <v>0</v>
      </c>
      <c r="BP18" s="58">
        <f>IF($AA$15=4,'Master Sheet'!AR18*4,(IF($AA$15=3.5,'Master Sheet'!AR18*3.5,(IF($AA$15=3.25,'Master Sheet'!AR18*3.25,(IF($AA$15=3,'Master Sheet'!AR18*3,(IF($AA$15=2.75,'Master Sheet'!AR18*2.75,(IF($AA$15=2.5,'Master Sheet'!AR18*2.5,"Error")))))))))))</f>
        <v>0</v>
      </c>
      <c r="BQ18" s="59">
        <f>IF($AB$15=1.25,'Master Sheet'!AS18*1.25,(IF($AB$15=1.375,'Master Sheet'!AS18*1.375,(IF($AB$15=1.5,'Master Sheet'!AS18*1.5,(IF($AB$15=1.625,'Master Sheet'!AS18*1.625,(IF($AB$15=1.75,'Master Sheet'!AS18*1.75,(IF($AB$15=2,'Master Sheet'!AS18*2,"Error")))))))))))</f>
        <v>0</v>
      </c>
      <c r="BR18" s="60">
        <f>IF($AC$15=1.05,'Master Sheet'!AT18*1.05,(IF($AC$15=0.975,'Master Sheet'!AT18*0.975,(IF($AC$15=0.95,'Master Sheet'!AT18*0.95,(IF($AC$15=0.925,'Master Sheet'!AT18*0.925,(IF($AC$15=0.9,'Master Sheet'!AT18*0.9,(IF($AC$15=0.875,'Master Sheet'!AT18*0.875,"Error")))))))))))</f>
        <v>0</v>
      </c>
      <c r="BS18" s="58">
        <f>IF($AA$16=4,'Master Sheet'!AU18*4,(IF($AA$16=3.5,'Master Sheet'!AU18*3.5,(IF($AA$16=3.25,'Master Sheet'!AU18*3.25,(IF($AA$16=3,'Master Sheet'!AU18*3,(IF($AA$16=2.75,'Master Sheet'!AU18*2.75,(IF($AA$16=2.5,'Master Sheet'!AU18*2.5,"Error")))))))))))</f>
        <v>0</v>
      </c>
      <c r="BT18" s="59">
        <f>IF($AB$16=1.25,'Master Sheet'!AV18*1.25,(IF($AB$16=1.375,'Master Sheet'!AV18*1.375,(IF($AB$16=1.5,'Master Sheet'!AV18*1.5,(IF($AB$16=1.625,'Master Sheet'!AV18*1.625,(IF($AB$16=1.75,'Master Sheet'!AV18*1.75,(IF($AB$16=2,'Master Sheet'!AV18*2,"Error")))))))))))</f>
        <v>0</v>
      </c>
      <c r="BU18" s="60">
        <f>IF($AC$16=1.05,'Master Sheet'!AW18*1.05,(IF($AC$16=0.975,'Master Sheet'!AW18*0.975,(IF($AC$16=0.95,'Master Sheet'!AW18*0.95,(IF($AC$16=0.925,'Master Sheet'!AW18*0.925,(IF($AC$16=0.9,'Master Sheet'!AW18*0.9,(IF($AC$16=0.875,'Master Sheet'!AW18*0.875,"Error")))))))))))</f>
        <v>0</v>
      </c>
      <c r="BV18" s="58">
        <f>IF($AA$17=4,'Master Sheet'!AX18*4,(IF($AA$17=3.5,'Master Sheet'!AX18*3.5,(IF($AA$17=3.25,'Master Sheet'!AX18*3.25,(IF($AA$17=3,'Master Sheet'!AX18*3,(IF($AA$17=2.75,'Master Sheet'!AX18*2.75,(IF($AA$17=2.5,'Master Sheet'!AX18*2.5,"Error")))))))))))</f>
        <v>0</v>
      </c>
      <c r="BW18" s="59">
        <f>IF($AB$17=1.25,'Master Sheet'!AY18*1.25,(IF($AB$17=1.375,'Master Sheet'!AY18*1.375,(IF($AB$17=1.5,'Master Sheet'!AY18*1.5,(IF($AB$17=1.625,'Master Sheet'!AY18*1.625,(IF($AB$17=1.75,'Master Sheet'!AY18*1.75,(IF($AB$17=2,'Master Sheet'!AY18*2,"Error")))))))))))</f>
        <v>0</v>
      </c>
      <c r="BX18" s="60">
        <f>IF($AC$17=1.05,'Master Sheet'!AZ18*1.05,(IF($AC$17=0.975,'Master Sheet'!AZ18*0.975,(IF($AC$17=0.95,'Master Sheet'!AZ18*0.95,(IF($AC$17=0.925,'Master Sheet'!AZ18*0.925,(IF($AC$17=0.9,'Master Sheet'!AZ18*0.9,(IF($AC$17=0.875,'Master Sheet'!AZ18*0.875,"Error")))))))))))</f>
        <v>0</v>
      </c>
      <c r="BY18" s="58">
        <f>IF($AA$18=4,'Master Sheet'!BA18*4,(IF($AA$18=3.5,'Master Sheet'!BA18*3.5,(IF($AA$18=3.25,'Master Sheet'!BA18*3.25,(IF($AA$18=3,'Master Sheet'!BA18*3,(IF($AA$18=2.75,'Master Sheet'!BA18*2.75,(IF($AA$18=2.5,'Master Sheet'!BA18*2.5,"Error")))))))))))</f>
        <v>0</v>
      </c>
      <c r="BZ18" s="59">
        <f>IF($AB$18=1.25,'Master Sheet'!BB18*1.25,(IF($AB$18=1.375,'Master Sheet'!BB18*1.375,(IF($AB$18=1.5,'Master Sheet'!BB18*1.5,(IF($AB$18=1.625,'Master Sheet'!BB18*1.625,(IF($AB$18=1.75,'Master Sheet'!BB18*1.75,(IF($AB$18=2,'Master Sheet'!BB18*2,"Error")))))))))))</f>
        <v>0</v>
      </c>
      <c r="CA18" s="60">
        <f>IF($AC$18=1.05,'Master Sheet'!BC18*1.05,(IF($AC$18=0.975,'Master Sheet'!BC18*0.975,(IF($AC$18=0.95,'Master Sheet'!BC18*0.95,(IF($AC$18=0.925,'Master Sheet'!BC18*0.925,(IF($AC$18=0.9,'Master Sheet'!BC18*0.9,(IF($AC$18=0.875,'Master Sheet'!BC18*0.875,"Error")))))))))))</f>
        <v>0</v>
      </c>
      <c r="CB18" s="58">
        <f>IF($AA$19=4,'Master Sheet'!BD18*4,(IF($AA$19=3.5,'Master Sheet'!BD18*3.5,(IF($AA$19=3.25,'Master Sheet'!BD18*3.25,(IF($AA$19=3,'Master Sheet'!BD18*3,(IF($AA$19=2.75,'Master Sheet'!BD18*2.75,(IF($AA$19=2.5,'Master Sheet'!BD18*2.5,"Error")))))))))))</f>
        <v>0</v>
      </c>
      <c r="CC18" s="59">
        <f>IF($AB$19=1.25,'Master Sheet'!BE18*1.25,(IF($AB$19=1.375,'Master Sheet'!BE18*1.375,(IF($AB$19=1.5,'Master Sheet'!BE18*1.5,(IF($AB$19=1.625,'Master Sheet'!BE18*1.625,(IF($AB$19=1.75,'Master Sheet'!BE18*1.75,(IF($AB$19=2,'Master Sheet'!BE18*2,"Error")))))))))))</f>
        <v>1.375</v>
      </c>
      <c r="CD18" s="60">
        <f>IF($AC$19=1.05,'Master Sheet'!BF18*1.05,(IF($AC$19=0.975,'Master Sheet'!BF18*0.975,(IF($AC$19=0.95,'Master Sheet'!BF18*0.95,(IF($AC$19=0.925,'Master Sheet'!BF18*0.925,(IF($AC$19=0.9,'Master Sheet'!BF18*0.9,(IF($AC$19=0.875,'Master Sheet'!BF18*0.875,"Error")))))))))))</f>
        <v>0</v>
      </c>
      <c r="CE18" s="58">
        <f>IF($AA$20=4,'Master Sheet'!BG18*4,(IF($AA$20=3.5,'Master Sheet'!BG18*3.5,(IF($AA$20=3.25,'Master Sheet'!BG18*3.25,(IF($AA$20=3,'Master Sheet'!BG18*3,(IF($AA$20=2.75,'Master Sheet'!BG18*2.75,(IF($AA$20=2.5,'Master Sheet'!BG18*2.5,"Error")))))))))))</f>
        <v>0</v>
      </c>
      <c r="CF18" s="59">
        <f>IF($AB$20=1.25,'Master Sheet'!BH18*1.25,(IF($AB$20=1.375,'Master Sheet'!BH18*1.375,(IF($AB$20=1.5,'Master Sheet'!BH18*1.5,(IF($AB$20=1.625,'Master Sheet'!BH18*1.625,(IF($AB$20=1.75,'Master Sheet'!BH18*1.75,(IF($AB$20=2,'Master Sheet'!BH18*2,"Error")))))))))))</f>
        <v>3.25</v>
      </c>
      <c r="CG18" s="60">
        <f>IF($AC$20=1.05,'Master Sheet'!BI18*1.05,(IF($AC$20=0.975,'Master Sheet'!BI18*0.975,(IF($AC$20=0.95,'Master Sheet'!BI18*0.95,(IF($AC$20=0.925,'Master Sheet'!BI18*0.925,(IF($AC$20=0.9,'Master Sheet'!BI18*0.9,(IF($AC$20=0.875,'Master Sheet'!BI18*0.875,"Error")))))))))))</f>
        <v>0</v>
      </c>
      <c r="CH18" s="58">
        <f>IF($AA$21=4,'Master Sheet'!BJ18*4,(IF($AA$21=3.5,'Master Sheet'!BJ18*3.5,(IF($AA$21=3.25,'Master Sheet'!BJ18*3.25,(IF($AA$21=3,'Master Sheet'!BJ18*3,(IF($AA$21=2.75,'Master Sheet'!BJ18*2.75,(IF($AA$21=2.5,'Master Sheet'!BJ18*2.5,"Error")))))))))))</f>
        <v>0</v>
      </c>
      <c r="CI18" s="59">
        <f>IF($AB$21=1.25,'Master Sheet'!BK18*1.25,(IF($AB$21=1.375,'Master Sheet'!BK18*1.375,(IF($AB$21=1.5,'Master Sheet'!BK18*1.5,(IF($AB$21=1.625,'Master Sheet'!BK18*1.625,(IF($AB$21=1.75,'Master Sheet'!BK18*1.75,(IF($AB$21=2,'Master Sheet'!BK18*2,"Error")))))))))))</f>
        <v>0</v>
      </c>
      <c r="CJ18" s="60">
        <f>IF($AC$21=1.05,'Master Sheet'!BL18*1.05,(IF($AC$21=0.975,'Master Sheet'!BL18*0.975,(IF($AC$21=0.95,'Master Sheet'!BL18*0.95,(IF($AC$21=0.925,'Master Sheet'!BL18*0.925,(IF($AC$21=0.9,'Master Sheet'!BL18*0.9,(IF($AC$21=0.875,'Master Sheet'!BL18*0.875,"Error")))))))))))</f>
        <v>0</v>
      </c>
      <c r="CK18" s="58">
        <f>IF($AA$22=4,'Master Sheet'!BM18*4,(IF($AA$22=3.5,'Master Sheet'!BM18*3.5,(IF($AA$22=3.25,'Master Sheet'!BM18*3.25,(IF($AA$22=3,'Master Sheet'!BM18*3,(IF($AA$22=2.75,'Master Sheet'!BM18*2.75,(IF($AA$22=2.5,'Master Sheet'!BM18*2.5,"Error")))))))))))</f>
        <v>0</v>
      </c>
      <c r="CL18" s="59">
        <f>IF($AB$22=1.25,'Master Sheet'!BN18*1.25,(IF($AB$22=1.375,'Master Sheet'!BN18*1.375,(IF($AB$22=1.5,'Master Sheet'!BN18*1.5,(IF($AB$22=1.625,'Master Sheet'!BN18*1.625,(IF($AB$22=1.75,'Master Sheet'!BN18*1.75,(IF($AB$22=2,'Master Sheet'!BN18*2,"Error")))))))))))</f>
        <v>0</v>
      </c>
      <c r="CM18" s="60">
        <f>IF($AC$22=1.05,'Master Sheet'!BO18*1.05,(IF($AC$22=0.975,'Master Sheet'!BO18*0.975,(IF($AC$22=0.95,'Master Sheet'!BO18*0.95,(IF($AC$22=0.925,'Master Sheet'!BO18*0.925,(IF($AC$22=0.9,'Master Sheet'!BO18*0.9,(IF($AC$22=0.875,'Master Sheet'!BO18*0.875,"Error")))))))))))</f>
        <v>0</v>
      </c>
      <c r="CN18" s="58">
        <f>IF($AA$23=4,'Master Sheet'!BP18*4,(IF($AA$23=3.5,'Master Sheet'!BP18*3.5,(IF($AA$23=3.25,'Master Sheet'!BP18*3.25,(IF($AA$23=3,'Master Sheet'!BP18*3,(IF($AA$23=2.75,'Master Sheet'!BP18*2.75,(IF($AA$23=2.5,'Master Sheet'!BP18*2.5,"Error")))))))))))</f>
        <v>0</v>
      </c>
      <c r="CO18" s="59">
        <f>IF($AB$23=1.25,'Master Sheet'!BQ18*1.25,(IF($AB$23=1.375,'Master Sheet'!BQ18*1.375,(IF($AB$23=1.5,'Master Sheet'!BQ18*1.5,(IF($AB$23=1.625,'Master Sheet'!BQ18*1.625,(IF($AB$23=1.75,'Master Sheet'!BQ18*1.75,(IF($AB$23=2,'Master Sheet'!BQ18*2,"Error")))))))))))</f>
        <v>0</v>
      </c>
      <c r="CP18" s="60">
        <f>IF($AC$23=1.05,'Master Sheet'!BR18*1.05,(IF($AC$23=0.975,'Master Sheet'!BR18*0.975,(IF($AC$23=0.95,'Master Sheet'!BR18*0.95,(IF($AC$23=0.925,'Master Sheet'!BR18*0.925,(IF($AC$23=0.9,'Master Sheet'!BR18*0.9,(IF($AC$23=0.875,'Master Sheet'!BR18*0.875,"Error")))))))))))</f>
        <v>0</v>
      </c>
      <c r="CQ18" s="58">
        <f>IF($AA$24=4,'Master Sheet'!BS18*4,(IF($AA$24=3.5,'Master Sheet'!BS18*3.5,(IF($AA$24=3.25,'Master Sheet'!BS18*3.25,(IF($AA$24=3,'Master Sheet'!BS18*3,(IF($AA$24=2.75,'Master Sheet'!BS18*2.75,(IF($AA$24=2.5,'Master Sheet'!BS18*2.5,"Error")))))))))))</f>
        <v>0</v>
      </c>
      <c r="CR18" s="59">
        <f>IF($AB$24=1.25,'Master Sheet'!BT18*1.25,(IF($AB$24=1.375,'Master Sheet'!BT18*1.375,(IF($AB$24=1.5,'Master Sheet'!BT18*1.5,(IF($AB$24=1.625,'Master Sheet'!BT18*1.625,(IF($AB$24=1.75,'Master Sheet'!BT18*1.75,(IF($AB$24=2,'Master Sheet'!BT18*2,"Error")))))))))))</f>
        <v>0</v>
      </c>
      <c r="CS18" s="60">
        <f>IF($AC$24=1.05,'Master Sheet'!BU18*1.05,(IF($AC$24=0.975,'Master Sheet'!BU18*0.975,(IF($AC$24=0.95,'Master Sheet'!BU18*0.95,(IF($AC$24=0.925,'Master Sheet'!BU18*0.925,(IF($AC$24=0.9,'Master Sheet'!BU18*0.9,(IF($AC$24=0.875,'Master Sheet'!BU18*0.875,"Error")))))))))))</f>
        <v>0</v>
      </c>
      <c r="CT18" s="58">
        <f>IF($AA$25=4,'Master Sheet'!BV18*4,(IF($AA$25=3.5,'Master Sheet'!BV18*3.5,(IF($AA$25=3.25,'Master Sheet'!BV18*3.25,(IF($AA$25=3,'Master Sheet'!BV18*3,(IF($AA$25=2.75,'Master Sheet'!BV18*2.75,(IF($AA$25=2.5,'Master Sheet'!BV18*2.5,"Error")))))))))))</f>
        <v>2.5</v>
      </c>
      <c r="CU18" s="59">
        <f>IF($AB$25=1.25,'Master Sheet'!BW18*1.25,(IF($AB$25=1.375,'Master Sheet'!BW18*1.375,(IF($AB$25=1.5,'Master Sheet'!BW18*1.5,(IF($AB$25=1.625,'Master Sheet'!BW18*1.625,(IF($AB$25=1.75,'Master Sheet'!BW18*1.75,(IF($AB$25=2,'Master Sheet'!BW18*2,"Error")))))))))))</f>
        <v>0</v>
      </c>
      <c r="CV18" s="60">
        <f>IF($AC$25=1.05,'Master Sheet'!BX18*1.05,(IF($AC$25=0.975,'Master Sheet'!BX18*0.975,(IF($AC$25=0.95,'Master Sheet'!BX18*0.95,(IF($AC$25=0.925,'Master Sheet'!BX18*0.925,(IF($AC$25=0.9,'Master Sheet'!BX18*0.9,(IF($AC$25=0.875,'Master Sheet'!BX18*0.875,"Error")))))))))))</f>
        <v>0</v>
      </c>
      <c r="CW18" s="58">
        <f>IF($AA$26=4,'Master Sheet'!BY18*4,(IF($AA$26=3.5,'Master Sheet'!BY18*3.5,(IF($AA$26=3.25,'Master Sheet'!BY18*3.25,(IF($AA$26=3,'Master Sheet'!BY18*3,(IF($AA$26=2.75,'Master Sheet'!BY18*2.75,(IF($AA$26=2.5,'Master Sheet'!BY18*2.5,"Error")))))))))))</f>
        <v>0</v>
      </c>
      <c r="CX18" s="59">
        <f>IF($AB$26=1.25,'Master Sheet'!BZ18*1.25,(IF($AB$26=1.375,'Master Sheet'!BZ18*1.375,(IF($AB$26=1.5,'Master Sheet'!BZ18*1.5,(IF($AB$26=1.625,'Master Sheet'!BZ18*1.625,(IF($AB$26=1.75,'Master Sheet'!BZ18*1.75,(IF($AB$26=2,'Master Sheet'!BZ18*2,"Error")))))))))))</f>
        <v>0</v>
      </c>
      <c r="CY18" s="60">
        <f>IF($AC$26=1.05,'Master Sheet'!CA18*1.05,(IF($AC$26=0.975,'Master Sheet'!CA18*0.975,(IF($AC$26=0.95,'Master Sheet'!CA18*0.95,(IF($AC$26=0.925,'Master Sheet'!CA18*0.925,(IF($AC$26=0.9,'Master Sheet'!CA18*0.9,(IF($AC$26=0.875,'Master Sheet'!CA18*0.875,"Error")))))))))))</f>
        <v>0</v>
      </c>
      <c r="CZ18" s="58">
        <f>IF($AA$27=4,'Master Sheet'!CB18*4,(IF($AA$27=3.5,'Master Sheet'!CB18*3.5,(IF($AA$27=3.25,'Master Sheet'!CB18*3.25,(IF($AA$27=3,'Master Sheet'!CB18*3,(IF($AA$27=2.75,'Master Sheet'!CB18*2.75,(IF($AA$27=2.5,'Master Sheet'!CB18*2.5,"Error")))))))))))</f>
        <v>0</v>
      </c>
      <c r="DA18" s="59">
        <f>IF($AB$27=1.25,'Master Sheet'!CC18*1.25,(IF($AB$27=1.375,'Master Sheet'!CC18*1.375,(IF($AB$27=1.5,'Master Sheet'!CC18*1.5,(IF($AB$27=1.625,'Master Sheet'!CC18*1.625,(IF($AB$27=1.75,'Master Sheet'!CC18*1.75,(IF($AB$27=2,'Master Sheet'!CC18*2,"Error")))))))))))</f>
        <v>0</v>
      </c>
      <c r="DB18" s="60">
        <f>IF($AC$27=1.05,'Master Sheet'!CD18*1.05,(IF($AC$27=0.975,'Master Sheet'!CD18*0.975,(IF($AC$27=0.95,'Master Sheet'!CD18*0.95,(IF($AC$27=0.925,'Master Sheet'!CD18*0.925,(IF($AC$27=0.9,'Master Sheet'!CD18*0.9,(IF($AC$27=0.875,'Master Sheet'!CD18*0.875,"Error")))))))))))</f>
        <v>0</v>
      </c>
      <c r="DC18">
        <f t="shared" si="10"/>
        <v>2.5</v>
      </c>
      <c r="DD18">
        <f t="shared" si="0"/>
        <v>7.375</v>
      </c>
      <c r="DE18">
        <f t="shared" si="0"/>
        <v>0</v>
      </c>
      <c r="DF18" s="4" t="s">
        <v>16</v>
      </c>
      <c r="DG18">
        <f>(IF('Master Sheet'!E18=0,"NGP",(((DC18+DE18)-DD18)/'Master Sheet'!E18)))</f>
        <v>-0.8125</v>
      </c>
      <c r="DI18">
        <f>(IF('Master Sheet'!E18=0,"NGP",(((DC18+DE18))/'Master Sheet'!E18)))</f>
        <v>0.41666666666666669</v>
      </c>
      <c r="DJ18" s="4" t="s">
        <v>16</v>
      </c>
      <c r="DK18">
        <f>((IF('Master Sheet'!E18=0,$DM$4,((((DC18+DE18)-DD18)/'Master Sheet'!E18)+$DM$8))))</f>
        <v>0.71875</v>
      </c>
    </row>
    <row r="19" spans="1:115">
      <c r="A19" s="5" t="s">
        <v>2</v>
      </c>
      <c r="B19" t="str">
        <f>IF('Master Sheet'!F19=1,"Yes","No")</f>
        <v>No</v>
      </c>
      <c r="C19" t="str">
        <f t="shared" si="1"/>
        <v>N/A</v>
      </c>
      <c r="D19" s="57"/>
      <c r="E19" s="5" t="s">
        <v>2</v>
      </c>
      <c r="F19" t="str">
        <f>IF('Master Sheet'!F19=0.75,"Yes",IF(AND('Master Sheet'!F19&gt;0.75,'Master Sheet'!F19&lt;1),"Yes","No"))</f>
        <v>Yes</v>
      </c>
      <c r="G19">
        <f t="shared" si="2"/>
        <v>3.5</v>
      </c>
      <c r="H19" s="57"/>
      <c r="I19" s="5" t="s">
        <v>2</v>
      </c>
      <c r="J19" t="str">
        <f>IF('Master Sheet'!F19=0.5,"Yes",IF(AND('Master Sheet'!F19&gt;0.5,'Master Sheet'!F19&lt;0.75),"Yes","No"))</f>
        <v>No</v>
      </c>
      <c r="K19" t="str">
        <f t="shared" si="3"/>
        <v>N/A</v>
      </c>
      <c r="L19" s="57"/>
      <c r="M19" s="5" t="s">
        <v>2</v>
      </c>
      <c r="N19" t="str">
        <f>IF('Master Sheet'!F19=0.25,"Yes",IF(AND('Master Sheet'!F19&gt;0.25,'Master Sheet'!F19&lt;0.5),"Yes","No"))</f>
        <v>No</v>
      </c>
      <c r="O19" t="str">
        <f t="shared" si="4"/>
        <v>N/A</v>
      </c>
      <c r="P19" s="57"/>
      <c r="Q19" s="5" t="s">
        <v>2</v>
      </c>
      <c r="R19" t="str">
        <f>IF('Master Sheet'!F19=0.001,"Yes",IF(AND('Master Sheet'!F19&gt;0,'Master Sheet'!F19&lt;0.25),"Yes","No"))</f>
        <v>No</v>
      </c>
      <c r="S19" t="str">
        <f t="shared" si="5"/>
        <v>N/A</v>
      </c>
      <c r="T19" s="57"/>
      <c r="U19" s="5" t="s">
        <v>2</v>
      </c>
      <c r="V19" t="str">
        <f>IF('Master Sheet'!F19=0,"Yes","No")</f>
        <v>No</v>
      </c>
      <c r="W19" t="str">
        <f t="shared" si="6"/>
        <v>N/A</v>
      </c>
      <c r="X19" s="57"/>
      <c r="Z19" s="5" t="s">
        <v>2</v>
      </c>
      <c r="AA19">
        <f t="shared" si="7"/>
        <v>3.5</v>
      </c>
      <c r="AB19">
        <f t="shared" si="8"/>
        <v>1.375</v>
      </c>
      <c r="AC19">
        <f t="shared" si="9"/>
        <v>0.97499999999999998</v>
      </c>
      <c r="AE19" s="5" t="s">
        <v>2</v>
      </c>
      <c r="AF19" s="58">
        <f>IF($AA$3=4,'Master Sheet'!H19*4,(IF($AA$3=3.5,'Master Sheet'!H19*3.5,(IF($AA$3=3.25,'Master Sheet'!H19*3.25,(IF($AA$3=3,'Master Sheet'!H19*3,(IF($AA$3=2.75,'Master Sheet'!H19*2.75,(IF($AA$3=2.5,'Master Sheet'!H19*2.5,"Error")))))))))))</f>
        <v>0</v>
      </c>
      <c r="AG19" s="59">
        <f>IF($AB$3=1.25,'Master Sheet'!I19*1.25,(IF($AB$3=1.375,'Master Sheet'!I19*1.375,(IF($AB$3=1.5,'Master Sheet'!I19*1.5,(IF($AB$3=1.625,'Master Sheet'!I19*1.625,(IF($AB$3=1.75,'Master Sheet'!I19*1.75,(IF($AB$3=2,'Master Sheet'!I19*2,"Error")))))))))))</f>
        <v>0</v>
      </c>
      <c r="AH19" s="60">
        <f>IF($AC$3=1.05,'Master Sheet'!J19*1.05,(IF($AC$3=0.975,'Master Sheet'!J19*0.975,(IF($AC$3=0.95,'Master Sheet'!J19*0.95,(IF($AC$3=0.925,'Master Sheet'!J19*0.925,(IF($AC$3=0.9,'Master Sheet'!J19*0.9,(IF($AC$3=0.875,'Master Sheet'!J19*0.875,"Error")))))))))))</f>
        <v>0</v>
      </c>
      <c r="AI19" s="58">
        <f>IF($AA$4=4,'Master Sheet'!K19*4,(IF($AA$4=3.5,'Master Sheet'!K19*3.5,(IF($AA$4=3.25,'Master Sheet'!K19*3.25,(IF($AA$4=3,'Master Sheet'!K19*3,(IF($AA$4=2.75,'Master Sheet'!K19*2.75,(IF($AA$4=2.5,'Master Sheet'!K19*2.5,"Error")))))))))))</f>
        <v>0</v>
      </c>
      <c r="AJ19" s="59">
        <f>IF($AB$4=1.25,'Master Sheet'!L19*1.25,(IF($AB$4=1.375,'Master Sheet'!L19*1.375,(IF($AB$4=1.5,'Master Sheet'!L19*1.5,(IF($AB$4=1.625,'Master Sheet'!L19*1.625,(IF($AB$4=1.75,'Master Sheet'!L19*1.75,(IF($AB$4=2,'Master Sheet'!L19*2,"Error")))))))))))</f>
        <v>0</v>
      </c>
      <c r="AK19" s="60">
        <f>IF($AC$4=1.05,'Master Sheet'!M19*1.05,(IF($AC$4=0.975,'Master Sheet'!M19*0.975,(IF($AC$4=0.95,'Master Sheet'!M19*0.95,(IF($AC$4=0.925,'Master Sheet'!M19*0.925,(IF($AC$4=0.9,'Master Sheet'!M19*0.9,(IF($AC$4=0.875,'Master Sheet'!M19*0.875,"Error")))))))))))</f>
        <v>0</v>
      </c>
      <c r="AL19" s="58">
        <f>IF($AA$5=4,'Master Sheet'!N19*4,(IF($AA$5=3.5,'Master Sheet'!N19*3.5,(IF($AA$5=3.25,'Master Sheet'!N19*3.25,(IF($AA$5=3,'Master Sheet'!N19*3,(IF($AA$5=2.75,'Master Sheet'!N19*2.75,(IF($AA$5=2.5,'Master Sheet'!N19*2.5,"Error")))))))))))</f>
        <v>0</v>
      </c>
      <c r="AM19" s="59">
        <f>IF($AB$5=1.25,'Master Sheet'!O19*1.25,(IF($AB$5=1.375,'Master Sheet'!O19*1.375,(IF($AB$5=1.5,'Master Sheet'!O19*1.5,(IF($AB$5=1.625,'Master Sheet'!O19*1.625,(IF($AB$5=1.75,'Master Sheet'!O19*1.75,(IF($AB$5=2,'Master Sheet'!O19*2,"Error")))))))))))</f>
        <v>0</v>
      </c>
      <c r="AN19" s="60">
        <f>IF($AC$5=1.05,'Master Sheet'!P19*1.05,(IF($AC$5=0.975,'Master Sheet'!P19*0.975,(IF($AC$5=0.95,'Master Sheet'!P19*0.95,(IF($AC$5=0.925,'Master Sheet'!P19*0.925,(IF($AC$5=0.9,'Master Sheet'!P19*0.9,(IF($AC$5=0.875,'Master Sheet'!P19*0.875,"Error")))))))))))</f>
        <v>0</v>
      </c>
      <c r="AO19" s="58">
        <f>IF($AA$6=4,'Master Sheet'!Q19*4,(IF($AA$6=3.5,'Master Sheet'!Q19*3.5,(IF($AA$6=3.25,'Master Sheet'!Q19*3.25,(IF($AA$6=3,'Master Sheet'!Q19*3,(IF($AA$6=2.75,'Master Sheet'!Q19*2.75,(IF($AA$6=2.5,'Master Sheet'!Q19*2.5,"Error")))))))))))</f>
        <v>0</v>
      </c>
      <c r="AP19" s="59">
        <f>IF($AB$6=1.25,'Master Sheet'!R19*1.25,(IF($AB$6=1.375,'Master Sheet'!R19*1.375,(IF($AB$6=1.5,'Master Sheet'!R19*1.5,(IF($AB$6=1.625,'Master Sheet'!R19*1.625,(IF($AB$6=1.75,'Master Sheet'!R19*1.75,(IF($AB$6=2,'Master Sheet'!R19*2,"Error")))))))))))</f>
        <v>0</v>
      </c>
      <c r="AQ19" s="60">
        <f>IF($AC$6=1.05,'Master Sheet'!S19*1.05,(IF($AC$6=0.975,'Master Sheet'!S19*0.975,(IF($AC$6=0.95,'Master Sheet'!S19*0.95,(IF($AC$6=0.925,'Master Sheet'!S19*0.925,(IF($AC$6=0.9,'Master Sheet'!S19*0.9,(IF($AC$6=0.875,'Master Sheet'!S19*0.875,"Error")))))))))))</f>
        <v>0</v>
      </c>
      <c r="AR19" s="58">
        <f>IF($AA$7=4,'Master Sheet'!T19*4,(IF($AA$7=3.5,'Master Sheet'!T19*3.5,(IF($AA$7=3.25,'Master Sheet'!T19*3.25,(IF($AA$7=3,'Master Sheet'!T19*3,(IF($AA$7=2.75,'Master Sheet'!T19*2.75,(IF($AA$7=2.5,'Master Sheet'!T19*2.5,"Error")))))))))))</f>
        <v>0</v>
      </c>
      <c r="AS19" s="59">
        <f>IF($AB$7=1.25,'Master Sheet'!U19*1.25,(IF($AB$7=1.375,'Master Sheet'!U19*1.375,(IF($AB$7=1.5,'Master Sheet'!U19*1.5,(IF($AB$7=1.625,'Master Sheet'!U19*1.625,(IF($AB$7=1.75,'Master Sheet'!U19*1.75,(IF($AB$7=2,'Master Sheet'!U19*2,"Error")))))))))))</f>
        <v>0</v>
      </c>
      <c r="AT19" s="60">
        <f>IF($AC$7=1.05,'Master Sheet'!V19*1.05,(IF($AC$7=0.975,'Master Sheet'!V19*0.975,(IF($AC$7=0.95,'Master Sheet'!V19*0.95,(IF($AC$7=0.925,'Master Sheet'!V19*0.925,(IF($AC$7=0.9,'Master Sheet'!V19*0.9,(IF($AC$7=0.875,'Master Sheet'!V19*0.875,"Error")))))))))))</f>
        <v>0</v>
      </c>
      <c r="AU19" s="58">
        <f>IF($AA$8=4,'Master Sheet'!W19*4,(IF($AA$8=3.5,'Master Sheet'!W19*3.5,(IF($AA$8=3.25,'Master Sheet'!W19*3.25,(IF($AA$8=3,'Master Sheet'!W19*3,(IF($AA$8=2.75,'Master Sheet'!W19*2.75,(IF($AA$8=2.5,'Master Sheet'!W19*2.5,"Error")))))))))))</f>
        <v>0</v>
      </c>
      <c r="AV19" s="59">
        <f>IF($AB$8=1.25,'Master Sheet'!X19*1.25,(IF($AB$8=1.375,'Master Sheet'!X19*1.375,(IF($AB$8=1.5,'Master Sheet'!X19*1.5,(IF($AB$8=1.625,'Master Sheet'!X19*1.625,(IF($AB$8=1.75,'Master Sheet'!X19*1.75,(IF($AB$8=2,'Master Sheet'!X19*2,"Error")))))))))))</f>
        <v>1.375</v>
      </c>
      <c r="AW19" s="60">
        <f>IF($AC$8=1.05,'Master Sheet'!Y19*1.05,(IF($AC$8=0.975,'Master Sheet'!Y19*0.975,(IF($AC$8=0.95,'Master Sheet'!Y19*0.95,(IF($AC$8=0.925,'Master Sheet'!Y19*0.925,(IF($AC$8=0.9,'Master Sheet'!Y19*0.9,(IF($AC$8=0.875,'Master Sheet'!Y19*0.875,"Error")))))))))))</f>
        <v>0</v>
      </c>
      <c r="AX19" s="58">
        <f>IF($AA$9=4,'Master Sheet'!Z19*4,(IF($AA$9=3.5,'Master Sheet'!Z19*3.5,(IF($AA$9=3.25,'Master Sheet'!Z19*3.25,(IF($AA$9=3,'Master Sheet'!Z19*3,(IF($AA$9=2.75,'Master Sheet'!Z19*2.75,(IF($AA$9=2.5,'Master Sheet'!Z19*2.5,"Error")))))))))))</f>
        <v>3.5</v>
      </c>
      <c r="AY19" s="59">
        <f>IF($AB$9=1.25,'Master Sheet'!AA19*1.25,(IF($AB$9=1.375,'Master Sheet'!AA19*1.375,(IF($AB$9=1.5,'Master Sheet'!AA19*1.5,(IF($AB$9=1.625,'Master Sheet'!AA19*1.625,(IF($AB$9=1.75,'Master Sheet'!AA19*1.75,(IF($AB$9=2,'Master Sheet'!AA19*2,"Error")))))))))))</f>
        <v>0</v>
      </c>
      <c r="AZ19" s="60">
        <f>IF($AC$9=1.05,'Master Sheet'!AB19*1.05,(IF($AC$9=0.975,'Master Sheet'!AB19*0.975,(IF($AC$9=0.95,'Master Sheet'!AB19*0.95,(IF($AC$9=0.925,'Master Sheet'!AB19*0.925,(IF($AC$9=0.9,'Master Sheet'!AB19*0.9,(IF($AC$9=0.875,'Master Sheet'!AB19*0.875,"Error")))))))))))</f>
        <v>0</v>
      </c>
      <c r="BA19" s="58">
        <f>IF($AA$10=4,'Master Sheet'!AC19*4,(IF($AA$10=3.5,'Master Sheet'!AC19*3.5,(IF($AA$10=3.25,'Master Sheet'!AC19*3.25,(IF($AA$10=3,'Master Sheet'!AC19*3,(IF($AA$10=2.75,'Master Sheet'!AC19*2.75,(IF($AA$10=2.5,'Master Sheet'!AC19*2.5,"Error")))))))))))</f>
        <v>0</v>
      </c>
      <c r="BB19" s="59">
        <f>IF($AB$10=1.25,'Master Sheet'!AD19*1.25,(IF($AB$10=1.375,'Master Sheet'!AD19*1.375,(IF($AB$10=1.5,'Master Sheet'!AD19*1.5,(IF($AB$10=1.625,'Master Sheet'!AD19*1.625,(IF($AB$10=1.75,'Master Sheet'!AD19*1.75,(IF($AB$10=2,'Master Sheet'!AD19*2,"Error")))))))))))</f>
        <v>0</v>
      </c>
      <c r="BC19" s="60">
        <f>IF($AC$10=1.05,'Master Sheet'!AE19*1.05,(IF($AC$10=0.975,'Master Sheet'!AE19*0.975,(IF($AC$10=0.95,'Master Sheet'!AE19*0.95,(IF($AC$10=0.925,'Master Sheet'!AE19*0.925,(IF($AC$10=0.9,'Master Sheet'!AE19*0.9,(IF($AC$10=0.875,'Master Sheet'!AE19*0.875,"Error")))))))))))</f>
        <v>0</v>
      </c>
      <c r="BD19" s="58">
        <f>IF($AA$11=4,'Master Sheet'!AF19*4,(IF($AA$11=3.5,'Master Sheet'!AF19*3.5,(IF($AA$11=3.25,'Master Sheet'!AF19*3.25,(IF($AA$11=3,'Master Sheet'!AF19*3,(IF($AA$11=2.75,'Master Sheet'!AF19*2.75,(IF($AA$11=2.5,'Master Sheet'!AF19*2.5,"Error")))))))))))</f>
        <v>0</v>
      </c>
      <c r="BE19" s="59">
        <f>IF($AB$11=1.25,'Master Sheet'!AG19*1.25,(IF($AB$11=1.375,'Master Sheet'!AG19*1.375,(IF($AB$11=1.5,'Master Sheet'!AG19*1.5,(IF($AB$11=1.625,'Master Sheet'!AG19*1.625,(IF($AB$11=1.75,'Master Sheet'!AG19*1.75,(IF($AB$11=2,'Master Sheet'!AG19*2,"Error")))))))))))</f>
        <v>0</v>
      </c>
      <c r="BF19" s="60">
        <f>IF($AC$11=1.05,'Master Sheet'!AH19*1.05,(IF($AC$11=0.975,'Master Sheet'!AH19*0.975,(IF($AC$11=0.95,'Master Sheet'!AH19*0.95,(IF($AC$11=0.925,'Master Sheet'!AH19*0.925,(IF($AC$11=0.9,'Master Sheet'!AH19*0.9,(IF($AC$11=0.875,'Master Sheet'!AH19*0.875,"Error")))))))))))</f>
        <v>0</v>
      </c>
      <c r="BG19" s="58">
        <f>IF($AA$12=4,'Master Sheet'!AI19*4,(IF($AA$12=3.5,'Master Sheet'!AI19*3.5,(IF($AA$12=3.25,'Master Sheet'!AI19*3.25,(IF($AA$12=3,'Master Sheet'!AI19*3,(IF($AA$12=2.75,'Master Sheet'!AI19*2.75,(IF($AA$12=2.5,'Master Sheet'!AI19*2.5,"Error")))))))))))</f>
        <v>0</v>
      </c>
      <c r="BH19" s="59">
        <f>IF($AB$12=1.25,'Master Sheet'!AJ19*1.25,(IF($AB$12=1.375,'Master Sheet'!AJ19*1.375,(IF($AB$12=1.5,'Master Sheet'!AJ19*1.5,(IF($AB$12=1.625,'Master Sheet'!AJ19*1.625,(IF($AB$12=1.75,'Master Sheet'!AJ19*1.75,(IF($AB$12=2,'Master Sheet'!AJ19*2,"Error")))))))))))</f>
        <v>0</v>
      </c>
      <c r="BI19" s="60">
        <f>IF($AC$12=1.05,'Master Sheet'!AK19*1.05,(IF($AC$12=0.975,'Master Sheet'!AK19*0.975,(IF($AC$12=0.95,'Master Sheet'!AK19*0.95,(IF($AC$12=0.925,'Master Sheet'!AK19*0.925,(IF($AC$12=0.9,'Master Sheet'!AK19*0.9,(IF($AC$12=0.875,'Master Sheet'!AK19*0.875,"Error")))))))))))</f>
        <v>0</v>
      </c>
      <c r="BJ19" s="58">
        <f>IF($AA$13=4,'Master Sheet'!AL19*4,(IF($AA$13=3.5,'Master Sheet'!AL19*3.5,(IF($AA$13=3.25,'Master Sheet'!AL19*3.25,(IF($AA$13=3,'Master Sheet'!AL19*3,(IF($AA$13=2.75,'Master Sheet'!AL19*2.75,(IF($AA$13=2.5,'Master Sheet'!AL19*2.5,"Error")))))))))))</f>
        <v>3.5</v>
      </c>
      <c r="BK19" s="59">
        <f>IF($AB$13=1.25,'Master Sheet'!AM19*1.25,(IF($AB$13=1.375,'Master Sheet'!AM19*1.375,(IF($AB$13=1.5,'Master Sheet'!AM19*1.5,(IF($AB$13=1.625,'Master Sheet'!AM19*1.625,(IF($AB$13=1.75,'Master Sheet'!AM19*1.75,(IF($AB$13=2,'Master Sheet'!AM19*2,"Error")))))))))))</f>
        <v>0</v>
      </c>
      <c r="BL19" s="60">
        <f>IF($AC$13=1.05,'Master Sheet'!AN19*1.05,(IF($AC$13=0.975,'Master Sheet'!AN19*0.975,(IF($AC$13=0.95,'Master Sheet'!AN19*0.95,(IF($AC$13=0.925,'Master Sheet'!AN19*0.925,(IF($AC$13=0.9,'Master Sheet'!AN19*0.9,(IF($AC$13=0.875,'Master Sheet'!AN19*0.875,"Error")))))))))))</f>
        <v>0</v>
      </c>
      <c r="BM19" s="58">
        <f>IF($AA$14=4,'Master Sheet'!AO19*4,(IF($AA$14=3.5,'Master Sheet'!AO19*3.5,(IF($AA$14=3.25,'Master Sheet'!AO19*3.25,(IF($AA$14=3,'Master Sheet'!AO19*3,(IF($AA$14=2.75,'Master Sheet'!AO19*2.75,(IF($AA$14=2.5,'Master Sheet'!AO19*2.5,"Error")))))))))))</f>
        <v>0</v>
      </c>
      <c r="BN19" s="59">
        <f>IF($AB$14=1.25,'Master Sheet'!AP19*1.25,(IF($AB$14=1.375,'Master Sheet'!AP19*1.375,(IF($AB$14=1.5,'Master Sheet'!AP19*1.5,(IF($AB$14=1.625,'Master Sheet'!AP19*1.625,(IF($AB$14=1.75,'Master Sheet'!AP19*1.75,(IF($AB$14=2,'Master Sheet'!AP19*2,"Error")))))))))))</f>
        <v>0</v>
      </c>
      <c r="BO19" s="60">
        <f>IF($AC$14=1.05,'Master Sheet'!AQ19*1.05,(IF($AC$14=0.975,'Master Sheet'!AQ19*0.975,(IF($AC$14=0.95,'Master Sheet'!AQ19*0.95,(IF($AC$14=0.925,'Master Sheet'!AQ19*0.925,(IF($AC$14=0.9,'Master Sheet'!AQ19*0.9,(IF($AC$14=0.875,'Master Sheet'!AQ19*0.875,"Error")))))))))))</f>
        <v>0</v>
      </c>
      <c r="BP19" s="58">
        <f>IF($AA$15=4,'Master Sheet'!AR19*4,(IF($AA$15=3.5,'Master Sheet'!AR19*3.5,(IF($AA$15=3.25,'Master Sheet'!AR19*3.25,(IF($AA$15=3,'Master Sheet'!AR19*3,(IF($AA$15=2.75,'Master Sheet'!AR19*2.75,(IF($AA$15=2.5,'Master Sheet'!AR19*2.5,"Error")))))))))))</f>
        <v>2.5</v>
      </c>
      <c r="BQ19" s="59">
        <f>IF($AB$15=1.25,'Master Sheet'!AS19*1.25,(IF($AB$15=1.375,'Master Sheet'!AS19*1.375,(IF($AB$15=1.5,'Master Sheet'!AS19*1.5,(IF($AB$15=1.625,'Master Sheet'!AS19*1.625,(IF($AB$15=1.75,'Master Sheet'!AS19*1.75,(IF($AB$15=2,'Master Sheet'!AS19*2,"Error")))))))))))</f>
        <v>0</v>
      </c>
      <c r="BR19" s="60">
        <f>IF($AC$15=1.05,'Master Sheet'!AT19*1.05,(IF($AC$15=0.975,'Master Sheet'!AT19*0.975,(IF($AC$15=0.95,'Master Sheet'!AT19*0.95,(IF($AC$15=0.925,'Master Sheet'!AT19*0.925,(IF($AC$15=0.9,'Master Sheet'!AT19*0.9,(IF($AC$15=0.875,'Master Sheet'!AT19*0.875,"Error")))))))))))</f>
        <v>0</v>
      </c>
      <c r="BS19" s="58">
        <f>IF($AA$16=4,'Master Sheet'!AU19*4,(IF($AA$16=3.5,'Master Sheet'!AU19*3.5,(IF($AA$16=3.25,'Master Sheet'!AU19*3.25,(IF($AA$16=3,'Master Sheet'!AU19*3,(IF($AA$16=2.75,'Master Sheet'!AU19*2.75,(IF($AA$16=2.5,'Master Sheet'!AU19*2.5,"Error")))))))))))</f>
        <v>0</v>
      </c>
      <c r="BT19" s="59">
        <f>IF($AB$16=1.25,'Master Sheet'!AV19*1.25,(IF($AB$16=1.375,'Master Sheet'!AV19*1.375,(IF($AB$16=1.5,'Master Sheet'!AV19*1.5,(IF($AB$16=1.625,'Master Sheet'!AV19*1.625,(IF($AB$16=1.75,'Master Sheet'!AV19*1.75,(IF($AB$16=2,'Master Sheet'!AV19*2,"Error")))))))))))</f>
        <v>0</v>
      </c>
      <c r="BU19" s="60">
        <f>IF($AC$16=1.05,'Master Sheet'!AW19*1.05,(IF($AC$16=0.975,'Master Sheet'!AW19*0.975,(IF($AC$16=0.95,'Master Sheet'!AW19*0.95,(IF($AC$16=0.925,'Master Sheet'!AW19*0.925,(IF($AC$16=0.9,'Master Sheet'!AW19*0.9,(IF($AC$16=0.875,'Master Sheet'!AW19*0.875,"Error")))))))))))</f>
        <v>0</v>
      </c>
      <c r="BV19" s="58">
        <f>IF($AA$17=4,'Master Sheet'!AX19*4,(IF($AA$17=3.5,'Master Sheet'!AX19*3.5,(IF($AA$17=3.25,'Master Sheet'!AX19*3.25,(IF($AA$17=3,'Master Sheet'!AX19*3,(IF($AA$17=2.75,'Master Sheet'!AX19*2.75,(IF($AA$17=2.5,'Master Sheet'!AX19*2.5,"Error")))))))))))</f>
        <v>0</v>
      </c>
      <c r="BW19" s="59">
        <f>IF($AB$17=1.25,'Master Sheet'!AY19*1.25,(IF($AB$17=1.375,'Master Sheet'!AY19*1.375,(IF($AB$17=1.5,'Master Sheet'!AY19*1.5,(IF($AB$17=1.625,'Master Sheet'!AY19*1.625,(IF($AB$17=1.75,'Master Sheet'!AY19*1.75,(IF($AB$17=2,'Master Sheet'!AY19*2,"Error")))))))))))</f>
        <v>0</v>
      </c>
      <c r="BX19" s="60">
        <f>IF($AC$17=1.05,'Master Sheet'!AZ19*1.05,(IF($AC$17=0.975,'Master Sheet'!AZ19*0.975,(IF($AC$17=0.95,'Master Sheet'!AZ19*0.95,(IF($AC$17=0.925,'Master Sheet'!AZ19*0.925,(IF($AC$17=0.9,'Master Sheet'!AZ19*0.9,(IF($AC$17=0.875,'Master Sheet'!AZ19*0.875,"Error")))))))))))</f>
        <v>0</v>
      </c>
      <c r="BY19" s="58">
        <f>IF($AA$18=4,'Master Sheet'!BA19*4,(IF($AA$18=3.5,'Master Sheet'!BA19*3.5,(IF($AA$18=3.25,'Master Sheet'!BA19*3.25,(IF($AA$18=3,'Master Sheet'!BA19*3,(IF($AA$18=2.75,'Master Sheet'!BA19*2.75,(IF($AA$18=2.5,'Master Sheet'!BA19*2.5,"Error")))))))))))</f>
        <v>2.75</v>
      </c>
      <c r="BZ19" s="59">
        <f>IF($AB$18=1.25,'Master Sheet'!BB19*1.25,(IF($AB$18=1.375,'Master Sheet'!BB19*1.375,(IF($AB$18=1.5,'Master Sheet'!BB19*1.5,(IF($AB$18=1.625,'Master Sheet'!BB19*1.625,(IF($AB$18=1.75,'Master Sheet'!BB19*1.75,(IF($AB$18=2,'Master Sheet'!BB19*2,"Error")))))))))))</f>
        <v>0</v>
      </c>
      <c r="CA19" s="60">
        <f>IF($AC$18=1.05,'Master Sheet'!BC19*1.05,(IF($AC$18=0.975,'Master Sheet'!BC19*0.975,(IF($AC$18=0.95,'Master Sheet'!BC19*0.95,(IF($AC$18=0.925,'Master Sheet'!BC19*0.925,(IF($AC$18=0.9,'Master Sheet'!BC19*0.9,(IF($AC$18=0.875,'Master Sheet'!BC19*0.875,"Error")))))))))))</f>
        <v>0</v>
      </c>
      <c r="CB19" s="58">
        <f>IF($AA$19=4,'Master Sheet'!BD19*4,(IF($AA$19=3.5,'Master Sheet'!BD19*3.5,(IF($AA$19=3.25,'Master Sheet'!BD19*3.25,(IF($AA$19=3,'Master Sheet'!BD19*3,(IF($AA$19=2.75,'Master Sheet'!BD19*2.75,(IF($AA$19=2.5,'Master Sheet'!BD19*2.5,"Error")))))))))))</f>
        <v>0</v>
      </c>
      <c r="CC19" s="59">
        <f>IF($AB$19=1.25,'Master Sheet'!BE19*1.25,(IF($AB$19=1.375,'Master Sheet'!BE19*1.375,(IF($AB$19=1.5,'Master Sheet'!BE19*1.5,(IF($AB$19=1.625,'Master Sheet'!BE19*1.625,(IF($AB$19=1.75,'Master Sheet'!BE19*1.75,(IF($AB$19=2,'Master Sheet'!BE19*2,"Error")))))))))))</f>
        <v>0</v>
      </c>
      <c r="CD19" s="60">
        <f>IF($AC$19=1.05,'Master Sheet'!BF19*1.05,(IF($AC$19=0.975,'Master Sheet'!BF19*0.975,(IF($AC$19=0.95,'Master Sheet'!BF19*0.95,(IF($AC$19=0.925,'Master Sheet'!BF19*0.925,(IF($AC$19=0.9,'Master Sheet'!BF19*0.9,(IF($AC$19=0.875,'Master Sheet'!BF19*0.875,"Error")))))))))))</f>
        <v>0</v>
      </c>
      <c r="CE19" s="58">
        <f>IF($AA$20=4,'Master Sheet'!BG19*4,(IF($AA$20=3.5,'Master Sheet'!BG19*3.5,(IF($AA$20=3.25,'Master Sheet'!BG19*3.25,(IF($AA$20=3,'Master Sheet'!BG19*3,(IF($AA$20=2.75,'Master Sheet'!BG19*2.75,(IF($AA$20=2.5,'Master Sheet'!BG19*2.5,"Error")))))))))))</f>
        <v>3</v>
      </c>
      <c r="CF19" s="59">
        <f>IF($AB$20=1.25,'Master Sheet'!BH19*1.25,(IF($AB$20=1.375,'Master Sheet'!BH19*1.375,(IF($AB$20=1.5,'Master Sheet'!BH19*1.5,(IF($AB$20=1.625,'Master Sheet'!BH19*1.625,(IF($AB$20=1.75,'Master Sheet'!BH19*1.75,(IF($AB$20=2,'Master Sheet'!BH19*2,"Error")))))))))))</f>
        <v>0</v>
      </c>
      <c r="CG19" s="60">
        <f>IF($AC$20=1.05,'Master Sheet'!BI19*1.05,(IF($AC$20=0.975,'Master Sheet'!BI19*0.975,(IF($AC$20=0.95,'Master Sheet'!BI19*0.95,(IF($AC$20=0.925,'Master Sheet'!BI19*0.925,(IF($AC$20=0.9,'Master Sheet'!BI19*0.9,(IF($AC$20=0.875,'Master Sheet'!BI19*0.875,"Error")))))))))))</f>
        <v>0</v>
      </c>
      <c r="CH19" s="58">
        <f>IF($AA$21=4,'Master Sheet'!BJ19*4,(IF($AA$21=3.5,'Master Sheet'!BJ19*3.5,(IF($AA$21=3.25,'Master Sheet'!BJ19*3.25,(IF($AA$21=3,'Master Sheet'!BJ19*3,(IF($AA$21=2.75,'Master Sheet'!BJ19*2.75,(IF($AA$21=2.5,'Master Sheet'!BJ19*2.5,"Error")))))))))))</f>
        <v>0</v>
      </c>
      <c r="CI19" s="59">
        <f>IF($AB$21=1.25,'Master Sheet'!BK19*1.25,(IF($AB$21=1.375,'Master Sheet'!BK19*1.375,(IF($AB$21=1.5,'Master Sheet'!BK19*1.5,(IF($AB$21=1.625,'Master Sheet'!BK19*1.625,(IF($AB$21=1.75,'Master Sheet'!BK19*1.75,(IF($AB$21=2,'Master Sheet'!BK19*2,"Error")))))))))))</f>
        <v>0</v>
      </c>
      <c r="CJ19" s="60">
        <f>IF($AC$21=1.05,'Master Sheet'!BL19*1.05,(IF($AC$21=0.975,'Master Sheet'!BL19*0.975,(IF($AC$21=0.95,'Master Sheet'!BL19*0.95,(IF($AC$21=0.925,'Master Sheet'!BL19*0.925,(IF($AC$21=0.9,'Master Sheet'!BL19*0.9,(IF($AC$21=0.875,'Master Sheet'!BL19*0.875,"Error")))))))))))</f>
        <v>0</v>
      </c>
      <c r="CK19" s="58">
        <f>IF($AA$22=4,'Master Sheet'!BM19*4,(IF($AA$22=3.5,'Master Sheet'!BM19*3.5,(IF($AA$22=3.25,'Master Sheet'!BM19*3.25,(IF($AA$22=3,'Master Sheet'!BM19*3,(IF($AA$22=2.75,'Master Sheet'!BM19*2.75,(IF($AA$22=2.5,'Master Sheet'!BM19*2.5,"Error")))))))))))</f>
        <v>0</v>
      </c>
      <c r="CL19" s="59">
        <f>IF($AB$22=1.25,'Master Sheet'!BN19*1.25,(IF($AB$22=1.375,'Master Sheet'!BN19*1.375,(IF($AB$22=1.5,'Master Sheet'!BN19*1.5,(IF($AB$22=1.625,'Master Sheet'!BN19*1.625,(IF($AB$22=1.75,'Master Sheet'!BN19*1.75,(IF($AB$22=2,'Master Sheet'!BN19*2,"Error")))))))))))</f>
        <v>0</v>
      </c>
      <c r="CM19" s="60">
        <f>IF($AC$22=1.05,'Master Sheet'!BO19*1.05,(IF($AC$22=0.975,'Master Sheet'!BO19*0.975,(IF($AC$22=0.95,'Master Sheet'!BO19*0.95,(IF($AC$22=0.925,'Master Sheet'!BO19*0.925,(IF($AC$22=0.9,'Master Sheet'!BO19*0.9,(IF($AC$22=0.875,'Master Sheet'!BO19*0.875,"Error")))))))))))</f>
        <v>0</v>
      </c>
      <c r="CN19" s="58">
        <f>IF($AA$23=4,'Master Sheet'!BP19*4,(IF($AA$23=3.5,'Master Sheet'!BP19*3.5,(IF($AA$23=3.25,'Master Sheet'!BP19*3.25,(IF($AA$23=3,'Master Sheet'!BP19*3,(IF($AA$23=2.75,'Master Sheet'!BP19*2.75,(IF($AA$23=2.5,'Master Sheet'!BP19*2.5,"Error")))))))))))</f>
        <v>0</v>
      </c>
      <c r="CO19" s="59">
        <f>IF($AB$23=1.25,'Master Sheet'!BQ19*1.25,(IF($AB$23=1.375,'Master Sheet'!BQ19*1.375,(IF($AB$23=1.5,'Master Sheet'!BQ19*1.5,(IF($AB$23=1.625,'Master Sheet'!BQ19*1.625,(IF($AB$23=1.75,'Master Sheet'!BQ19*1.75,(IF($AB$23=2,'Master Sheet'!BQ19*2,"Error")))))))))))</f>
        <v>0</v>
      </c>
      <c r="CP19" s="60">
        <f>IF($AC$23=1.05,'Master Sheet'!BR19*1.05,(IF($AC$23=0.975,'Master Sheet'!BR19*0.975,(IF($AC$23=0.95,'Master Sheet'!BR19*0.95,(IF($AC$23=0.925,'Master Sheet'!BR19*0.925,(IF($AC$23=0.9,'Master Sheet'!BR19*0.9,(IF($AC$23=0.875,'Master Sheet'!BR19*0.875,"Error")))))))))))</f>
        <v>0</v>
      </c>
      <c r="CQ19" s="58">
        <f>IF($AA$24=4,'Master Sheet'!BS19*4,(IF($AA$24=3.5,'Master Sheet'!BS19*3.5,(IF($AA$24=3.25,'Master Sheet'!BS19*3.25,(IF($AA$24=3,'Master Sheet'!BS19*3,(IF($AA$24=2.75,'Master Sheet'!BS19*2.75,(IF($AA$24=2.5,'Master Sheet'!BS19*2.5,"Error")))))))))))</f>
        <v>0</v>
      </c>
      <c r="CR19" s="59">
        <f>IF($AB$24=1.25,'Master Sheet'!BT19*1.25,(IF($AB$24=1.375,'Master Sheet'!BT19*1.375,(IF($AB$24=1.5,'Master Sheet'!BT19*1.5,(IF($AB$24=1.625,'Master Sheet'!BT19*1.625,(IF($AB$24=1.75,'Master Sheet'!BT19*1.75,(IF($AB$24=2,'Master Sheet'!BT19*2,"Error")))))))))))</f>
        <v>0</v>
      </c>
      <c r="CS19" s="60">
        <f>IF($AC$24=1.05,'Master Sheet'!BU19*1.05,(IF($AC$24=0.975,'Master Sheet'!BU19*0.975,(IF($AC$24=0.95,'Master Sheet'!BU19*0.95,(IF($AC$24=0.925,'Master Sheet'!BU19*0.925,(IF($AC$24=0.9,'Master Sheet'!BU19*0.9,(IF($AC$24=0.875,'Master Sheet'!BU19*0.875,"Error")))))))))))</f>
        <v>0</v>
      </c>
      <c r="CT19" s="58">
        <f>IF($AA$25=4,'Master Sheet'!BV19*4,(IF($AA$25=3.5,'Master Sheet'!BV19*3.5,(IF($AA$25=3.25,'Master Sheet'!BV19*3.25,(IF($AA$25=3,'Master Sheet'!BV19*3,(IF($AA$25=2.75,'Master Sheet'!BV19*2.75,(IF($AA$25=2.5,'Master Sheet'!BV19*2.5,"Error")))))))))))</f>
        <v>0</v>
      </c>
      <c r="CU19" s="59">
        <f>IF($AB$25=1.25,'Master Sheet'!BW19*1.25,(IF($AB$25=1.375,'Master Sheet'!BW19*1.375,(IF($AB$25=1.5,'Master Sheet'!BW19*1.5,(IF($AB$25=1.625,'Master Sheet'!BW19*1.625,(IF($AB$25=1.75,'Master Sheet'!BW19*1.75,(IF($AB$25=2,'Master Sheet'!BW19*2,"Error")))))))))))</f>
        <v>0</v>
      </c>
      <c r="CV19" s="60">
        <f>IF($AC$25=1.05,'Master Sheet'!BX19*1.05,(IF($AC$25=0.975,'Master Sheet'!BX19*0.975,(IF($AC$25=0.95,'Master Sheet'!BX19*0.95,(IF($AC$25=0.925,'Master Sheet'!BX19*0.925,(IF($AC$25=0.9,'Master Sheet'!BX19*0.9,(IF($AC$25=0.875,'Master Sheet'!BX19*0.875,"Error")))))))))))</f>
        <v>0</v>
      </c>
      <c r="CW19" s="58">
        <f>IF($AA$26=4,'Master Sheet'!BY19*4,(IF($AA$26=3.5,'Master Sheet'!BY19*3.5,(IF($AA$26=3.25,'Master Sheet'!BY19*3.25,(IF($AA$26=3,'Master Sheet'!BY19*3,(IF($AA$26=2.75,'Master Sheet'!BY19*2.75,(IF($AA$26=2.5,'Master Sheet'!BY19*2.5,"Error")))))))))))</f>
        <v>0</v>
      </c>
      <c r="CX19" s="59">
        <f>IF($AB$26=1.25,'Master Sheet'!BZ19*1.25,(IF($AB$26=1.375,'Master Sheet'!BZ19*1.375,(IF($AB$26=1.5,'Master Sheet'!BZ19*1.5,(IF($AB$26=1.625,'Master Sheet'!BZ19*1.625,(IF($AB$26=1.75,'Master Sheet'!BZ19*1.75,(IF($AB$26=2,'Master Sheet'!BZ19*2,"Error")))))))))))</f>
        <v>0</v>
      </c>
      <c r="CY19" s="60">
        <f>IF($AC$26=1.05,'Master Sheet'!CA19*1.05,(IF($AC$26=0.975,'Master Sheet'!CA19*0.975,(IF($AC$26=0.95,'Master Sheet'!CA19*0.95,(IF($AC$26=0.925,'Master Sheet'!CA19*0.925,(IF($AC$26=0.9,'Master Sheet'!CA19*0.9,(IF($AC$26=0.875,'Master Sheet'!CA19*0.875,"Error")))))))))))</f>
        <v>0</v>
      </c>
      <c r="CZ19" s="58">
        <f>IF($AA$27=4,'Master Sheet'!CB19*4,(IF($AA$27=3.5,'Master Sheet'!CB19*3.5,(IF($AA$27=3.25,'Master Sheet'!CB19*3.25,(IF($AA$27=3,'Master Sheet'!CB19*3,(IF($AA$27=2.75,'Master Sheet'!CB19*2.75,(IF($AA$27=2.5,'Master Sheet'!CB19*2.5,"Error")))))))))))</f>
        <v>5</v>
      </c>
      <c r="DA19" s="59">
        <f>IF($AB$27=1.25,'Master Sheet'!CC19*1.25,(IF($AB$27=1.375,'Master Sheet'!CC19*1.375,(IF($AB$27=1.5,'Master Sheet'!CC19*1.5,(IF($AB$27=1.625,'Master Sheet'!CC19*1.625,(IF($AB$27=1.75,'Master Sheet'!CC19*1.75,(IF($AB$27=2,'Master Sheet'!CC19*2,"Error")))))))))))</f>
        <v>0</v>
      </c>
      <c r="DB19" s="60">
        <f>IF($AC$27=1.05,'Master Sheet'!CD19*1.05,(IF($AC$27=0.975,'Master Sheet'!CD19*0.975,(IF($AC$27=0.95,'Master Sheet'!CD19*0.95,(IF($AC$27=0.925,'Master Sheet'!CD19*0.925,(IF($AC$27=0.9,'Master Sheet'!CD19*0.9,(IF($AC$27=0.875,'Master Sheet'!CD19*0.875,"Error")))))))))))</f>
        <v>0</v>
      </c>
      <c r="DC19">
        <f t="shared" si="10"/>
        <v>20.25</v>
      </c>
      <c r="DD19">
        <f t="shared" si="10"/>
        <v>1.375</v>
      </c>
      <c r="DE19">
        <f t="shared" si="10"/>
        <v>0</v>
      </c>
      <c r="DF19" s="5" t="s">
        <v>2</v>
      </c>
      <c r="DG19">
        <f>(IF('Master Sheet'!E19=0,"NGP",(((DC19+DE19)-DD19)/'Master Sheet'!E19)))</f>
        <v>2.359375</v>
      </c>
      <c r="DI19">
        <f>(IF('Master Sheet'!E19=0,"NGP",(((DC19+DE19))/'Master Sheet'!E19)))</f>
        <v>2.53125</v>
      </c>
      <c r="DJ19" s="5" t="s">
        <v>2</v>
      </c>
      <c r="DK19">
        <f>((IF('Master Sheet'!E19=0,$DM$4,((((DC19+DE19)-DD19)/'Master Sheet'!E19)+$DM$8))))</f>
        <v>3.890625</v>
      </c>
    </row>
    <row r="20" spans="1:115">
      <c r="A20" s="4" t="s">
        <v>19</v>
      </c>
      <c r="B20" t="str">
        <f>IF('Master Sheet'!F20=1,"Yes","No")</f>
        <v>No</v>
      </c>
      <c r="C20" t="str">
        <f t="shared" si="1"/>
        <v>N/A</v>
      </c>
      <c r="D20" s="57"/>
      <c r="E20" s="4" t="s">
        <v>19</v>
      </c>
      <c r="F20" t="str">
        <f>IF('Master Sheet'!F20=0.75,"Yes",IF(AND('Master Sheet'!F20&gt;0.75,'Master Sheet'!F20&lt;1),"Yes","No"))</f>
        <v>No</v>
      </c>
      <c r="G20" t="str">
        <f t="shared" si="2"/>
        <v>N/A</v>
      </c>
      <c r="H20" s="57"/>
      <c r="I20" s="4" t="s">
        <v>19</v>
      </c>
      <c r="J20" t="str">
        <f>IF('Master Sheet'!F20=0.5,"Yes",IF(AND('Master Sheet'!F20&gt;0.5,'Master Sheet'!F20&lt;0.75),"Yes","No"))</f>
        <v>No</v>
      </c>
      <c r="K20" t="str">
        <f t="shared" si="3"/>
        <v>N/A</v>
      </c>
      <c r="L20" s="57"/>
      <c r="M20" s="4" t="s">
        <v>19</v>
      </c>
      <c r="N20" t="str">
        <f>IF('Master Sheet'!F20=0.25,"Yes",IF(AND('Master Sheet'!F20&gt;0.25,'Master Sheet'!F20&lt;0.5),"Yes","No"))</f>
        <v>Yes</v>
      </c>
      <c r="O20">
        <f t="shared" si="4"/>
        <v>3</v>
      </c>
      <c r="P20" s="57"/>
      <c r="Q20" s="4" t="s">
        <v>19</v>
      </c>
      <c r="R20" t="str">
        <f>IF('Master Sheet'!F20=0.001,"Yes",IF(AND('Master Sheet'!F20&gt;0,'Master Sheet'!F20&lt;0.25),"Yes","No"))</f>
        <v>No</v>
      </c>
      <c r="S20" t="str">
        <f t="shared" si="5"/>
        <v>N/A</v>
      </c>
      <c r="T20" s="57"/>
      <c r="U20" s="4" t="s">
        <v>19</v>
      </c>
      <c r="V20" t="str">
        <f>IF('Master Sheet'!F20=0,"Yes","No")</f>
        <v>No</v>
      </c>
      <c r="W20" t="str">
        <f t="shared" si="6"/>
        <v>N/A</v>
      </c>
      <c r="X20" s="57"/>
      <c r="Z20" s="4" t="s">
        <v>19</v>
      </c>
      <c r="AA20">
        <f t="shared" si="7"/>
        <v>3</v>
      </c>
      <c r="AB20">
        <f t="shared" si="8"/>
        <v>1.625</v>
      </c>
      <c r="AC20">
        <f t="shared" si="9"/>
        <v>0.92500000000000004</v>
      </c>
      <c r="AE20" s="4" t="s">
        <v>19</v>
      </c>
      <c r="AF20" s="58">
        <f>IF($AA$3=4,'Master Sheet'!H20*4,(IF($AA$3=3.5,'Master Sheet'!H20*3.5,(IF($AA$3=3.25,'Master Sheet'!H20*3.25,(IF($AA$3=3,'Master Sheet'!H20*3,(IF($AA$3=2.75,'Master Sheet'!H20*2.75,(IF($AA$3=2.5,'Master Sheet'!H20*2.5,"Error")))))))))))</f>
        <v>0</v>
      </c>
      <c r="AG20" s="59">
        <f>IF($AB$3=1.25,'Master Sheet'!I20*1.25,(IF($AB$3=1.375,'Master Sheet'!I20*1.375,(IF($AB$3=1.5,'Master Sheet'!I20*1.5,(IF($AB$3=1.625,'Master Sheet'!I20*1.625,(IF($AB$3=1.75,'Master Sheet'!I20*1.75,(IF($AB$3=2,'Master Sheet'!I20*2,"Error")))))))))))</f>
        <v>0</v>
      </c>
      <c r="AH20" s="60">
        <f>IF($AC$3=1.05,'Master Sheet'!J20*1.05,(IF($AC$3=0.975,'Master Sheet'!J20*0.975,(IF($AC$3=0.95,'Master Sheet'!J20*0.95,(IF($AC$3=0.925,'Master Sheet'!J20*0.925,(IF($AC$3=0.9,'Master Sheet'!J20*0.9,(IF($AC$3=0.875,'Master Sheet'!J20*0.875,"Error")))))))))))</f>
        <v>0</v>
      </c>
      <c r="AI20" s="58">
        <f>IF($AA$4=4,'Master Sheet'!K20*4,(IF($AA$4=3.5,'Master Sheet'!K20*3.5,(IF($AA$4=3.25,'Master Sheet'!K20*3.25,(IF($AA$4=3,'Master Sheet'!K20*3,(IF($AA$4=2.75,'Master Sheet'!K20*2.75,(IF($AA$4=2.5,'Master Sheet'!K20*2.5,"Error")))))))))))</f>
        <v>0</v>
      </c>
      <c r="AJ20" s="59">
        <f>IF($AB$4=1.25,'Master Sheet'!L20*1.25,(IF($AB$4=1.375,'Master Sheet'!L20*1.375,(IF($AB$4=1.5,'Master Sheet'!L20*1.5,(IF($AB$4=1.625,'Master Sheet'!L20*1.625,(IF($AB$4=1.75,'Master Sheet'!L20*1.75,(IF($AB$4=2,'Master Sheet'!L20*2,"Error")))))))))))</f>
        <v>0</v>
      </c>
      <c r="AK20" s="60">
        <f>IF($AC$4=1.05,'Master Sheet'!M20*1.05,(IF($AC$4=0.975,'Master Sheet'!M20*0.975,(IF($AC$4=0.95,'Master Sheet'!M20*0.95,(IF($AC$4=0.925,'Master Sheet'!M20*0.925,(IF($AC$4=0.9,'Master Sheet'!M20*0.9,(IF($AC$4=0.875,'Master Sheet'!M20*0.875,"Error")))))))))))</f>
        <v>0</v>
      </c>
      <c r="AL20" s="58">
        <f>IF($AA$5=4,'Master Sheet'!N20*4,(IF($AA$5=3.5,'Master Sheet'!N20*3.5,(IF($AA$5=3.25,'Master Sheet'!N20*3.25,(IF($AA$5=3,'Master Sheet'!N20*3,(IF($AA$5=2.75,'Master Sheet'!N20*2.75,(IF($AA$5=2.5,'Master Sheet'!N20*2.5,"Error")))))))))))</f>
        <v>0</v>
      </c>
      <c r="AM20" s="59">
        <f>IF($AB$5=1.25,'Master Sheet'!O20*1.25,(IF($AB$5=1.375,'Master Sheet'!O20*1.375,(IF($AB$5=1.5,'Master Sheet'!O20*1.5,(IF($AB$5=1.625,'Master Sheet'!O20*1.625,(IF($AB$5=1.75,'Master Sheet'!O20*1.75,(IF($AB$5=2,'Master Sheet'!O20*2,"Error")))))))))))</f>
        <v>0</v>
      </c>
      <c r="AN20" s="60">
        <f>IF($AC$5=1.05,'Master Sheet'!P20*1.05,(IF($AC$5=0.975,'Master Sheet'!P20*0.975,(IF($AC$5=0.95,'Master Sheet'!P20*0.95,(IF($AC$5=0.925,'Master Sheet'!P20*0.925,(IF($AC$5=0.9,'Master Sheet'!P20*0.9,(IF($AC$5=0.875,'Master Sheet'!P20*0.875,"Error")))))))))))</f>
        <v>0</v>
      </c>
      <c r="AO20" s="58">
        <f>IF($AA$6=4,'Master Sheet'!Q20*4,(IF($AA$6=3.5,'Master Sheet'!Q20*3.5,(IF($AA$6=3.25,'Master Sheet'!Q20*3.25,(IF($AA$6=3,'Master Sheet'!Q20*3,(IF($AA$6=2.75,'Master Sheet'!Q20*2.75,(IF($AA$6=2.5,'Master Sheet'!Q20*2.5,"Error")))))))))))</f>
        <v>0</v>
      </c>
      <c r="AP20" s="59">
        <f>IF($AB$6=1.25,'Master Sheet'!R20*1.25,(IF($AB$6=1.375,'Master Sheet'!R20*1.375,(IF($AB$6=1.5,'Master Sheet'!R20*1.5,(IF($AB$6=1.625,'Master Sheet'!R20*1.625,(IF($AB$6=1.75,'Master Sheet'!R20*1.75,(IF($AB$6=2,'Master Sheet'!R20*2,"Error")))))))))))</f>
        <v>0</v>
      </c>
      <c r="AQ20" s="60">
        <f>IF($AC$6=1.05,'Master Sheet'!S20*1.05,(IF($AC$6=0.975,'Master Sheet'!S20*0.975,(IF($AC$6=0.95,'Master Sheet'!S20*0.95,(IF($AC$6=0.925,'Master Sheet'!S20*0.925,(IF($AC$6=0.9,'Master Sheet'!S20*0.9,(IF($AC$6=0.875,'Master Sheet'!S20*0.875,"Error")))))))))))</f>
        <v>0</v>
      </c>
      <c r="AR20" s="58">
        <f>IF($AA$7=4,'Master Sheet'!T20*4,(IF($AA$7=3.5,'Master Sheet'!T20*3.5,(IF($AA$7=3.25,'Master Sheet'!T20*3.25,(IF($AA$7=3,'Master Sheet'!T20*3,(IF($AA$7=2.75,'Master Sheet'!T20*2.75,(IF($AA$7=2.5,'Master Sheet'!T20*2.5,"Error")))))))))))</f>
        <v>0</v>
      </c>
      <c r="AS20" s="59">
        <f>IF($AB$7=1.25,'Master Sheet'!U20*1.25,(IF($AB$7=1.375,'Master Sheet'!U20*1.375,(IF($AB$7=1.5,'Master Sheet'!U20*1.5,(IF($AB$7=1.625,'Master Sheet'!U20*1.625,(IF($AB$7=1.75,'Master Sheet'!U20*1.75,(IF($AB$7=2,'Master Sheet'!U20*2,"Error")))))))))))</f>
        <v>0</v>
      </c>
      <c r="AT20" s="60">
        <f>IF($AC$7=1.05,'Master Sheet'!V20*1.05,(IF($AC$7=0.975,'Master Sheet'!V20*0.975,(IF($AC$7=0.95,'Master Sheet'!V20*0.95,(IF($AC$7=0.925,'Master Sheet'!V20*0.925,(IF($AC$7=0.9,'Master Sheet'!V20*0.9,(IF($AC$7=0.875,'Master Sheet'!V20*0.875,"Error")))))))))))</f>
        <v>0</v>
      </c>
      <c r="AU20" s="58">
        <f>IF($AA$8=4,'Master Sheet'!W20*4,(IF($AA$8=3.5,'Master Sheet'!W20*3.5,(IF($AA$8=3.25,'Master Sheet'!W20*3.25,(IF($AA$8=3,'Master Sheet'!W20*3,(IF($AA$8=2.75,'Master Sheet'!W20*2.75,(IF($AA$8=2.5,'Master Sheet'!W20*2.5,"Error")))))))))))</f>
        <v>0</v>
      </c>
      <c r="AV20" s="59">
        <f>IF($AB$8=1.25,'Master Sheet'!X20*1.25,(IF($AB$8=1.375,'Master Sheet'!X20*1.375,(IF($AB$8=1.5,'Master Sheet'!X20*1.5,(IF($AB$8=1.625,'Master Sheet'!X20*1.625,(IF($AB$8=1.75,'Master Sheet'!X20*1.75,(IF($AB$8=2,'Master Sheet'!X20*2,"Error")))))))))))</f>
        <v>2.75</v>
      </c>
      <c r="AW20" s="60">
        <f>IF($AC$8=1.05,'Master Sheet'!Y20*1.05,(IF($AC$8=0.975,'Master Sheet'!Y20*0.975,(IF($AC$8=0.95,'Master Sheet'!Y20*0.95,(IF($AC$8=0.925,'Master Sheet'!Y20*0.925,(IF($AC$8=0.9,'Master Sheet'!Y20*0.9,(IF($AC$8=0.875,'Master Sheet'!Y20*0.875,"Error")))))))))))</f>
        <v>0</v>
      </c>
      <c r="AX20" s="58">
        <f>IF($AA$9=4,'Master Sheet'!Z20*4,(IF($AA$9=3.5,'Master Sheet'!Z20*3.5,(IF($AA$9=3.25,'Master Sheet'!Z20*3.25,(IF($AA$9=3,'Master Sheet'!Z20*3,(IF($AA$9=2.75,'Master Sheet'!Z20*2.75,(IF($AA$9=2.5,'Master Sheet'!Z20*2.5,"Error")))))))))))</f>
        <v>0</v>
      </c>
      <c r="AY20" s="59">
        <f>IF($AB$9=1.25,'Master Sheet'!AA20*1.25,(IF($AB$9=1.375,'Master Sheet'!AA20*1.375,(IF($AB$9=1.5,'Master Sheet'!AA20*1.5,(IF($AB$9=1.625,'Master Sheet'!AA20*1.625,(IF($AB$9=1.75,'Master Sheet'!AA20*1.75,(IF($AB$9=2,'Master Sheet'!AA20*2,"Error")))))))))))</f>
        <v>1.375</v>
      </c>
      <c r="AZ20" s="60">
        <f>IF($AC$9=1.05,'Master Sheet'!AB20*1.05,(IF($AC$9=0.975,'Master Sheet'!AB20*0.975,(IF($AC$9=0.95,'Master Sheet'!AB20*0.95,(IF($AC$9=0.925,'Master Sheet'!AB20*0.925,(IF($AC$9=0.9,'Master Sheet'!AB20*0.9,(IF($AC$9=0.875,'Master Sheet'!AB20*0.875,"Error")))))))))))</f>
        <v>0</v>
      </c>
      <c r="BA20" s="58">
        <f>IF($AA$10=4,'Master Sheet'!AC20*4,(IF($AA$10=3.5,'Master Sheet'!AC20*3.5,(IF($AA$10=3.25,'Master Sheet'!AC20*3.25,(IF($AA$10=3,'Master Sheet'!AC20*3,(IF($AA$10=2.75,'Master Sheet'!AC20*2.75,(IF($AA$10=2.5,'Master Sheet'!AC20*2.5,"Error")))))))))))</f>
        <v>0</v>
      </c>
      <c r="BB20" s="59">
        <f>IF($AB$10=1.25,'Master Sheet'!AD20*1.25,(IF($AB$10=1.375,'Master Sheet'!AD20*1.375,(IF($AB$10=1.5,'Master Sheet'!AD20*1.5,(IF($AB$10=1.625,'Master Sheet'!AD20*1.625,(IF($AB$10=1.75,'Master Sheet'!AD20*1.75,(IF($AB$10=2,'Master Sheet'!AD20*2,"Error")))))))))))</f>
        <v>0</v>
      </c>
      <c r="BC20" s="60">
        <f>IF($AC$10=1.05,'Master Sheet'!AE20*1.05,(IF($AC$10=0.975,'Master Sheet'!AE20*0.975,(IF($AC$10=0.95,'Master Sheet'!AE20*0.95,(IF($AC$10=0.925,'Master Sheet'!AE20*0.925,(IF($AC$10=0.9,'Master Sheet'!AE20*0.9,(IF($AC$10=0.875,'Master Sheet'!AE20*0.875,"Error")))))))))))</f>
        <v>0</v>
      </c>
      <c r="BD20" s="58">
        <f>IF($AA$11=4,'Master Sheet'!AF20*4,(IF($AA$11=3.5,'Master Sheet'!AF20*3.5,(IF($AA$11=3.25,'Master Sheet'!AF20*3.25,(IF($AA$11=3,'Master Sheet'!AF20*3,(IF($AA$11=2.75,'Master Sheet'!AF20*2.75,(IF($AA$11=2.5,'Master Sheet'!AF20*2.5,"Error")))))))))))</f>
        <v>0</v>
      </c>
      <c r="BE20" s="59">
        <f>IF($AB$11=1.25,'Master Sheet'!AG20*1.25,(IF($AB$11=1.375,'Master Sheet'!AG20*1.375,(IF($AB$11=1.5,'Master Sheet'!AG20*1.5,(IF($AB$11=1.625,'Master Sheet'!AG20*1.625,(IF($AB$11=1.75,'Master Sheet'!AG20*1.75,(IF($AB$11=2,'Master Sheet'!AG20*2,"Error")))))))))))</f>
        <v>0</v>
      </c>
      <c r="BF20" s="60">
        <f>IF($AC$11=1.05,'Master Sheet'!AH20*1.05,(IF($AC$11=0.975,'Master Sheet'!AH20*0.975,(IF($AC$11=0.95,'Master Sheet'!AH20*0.95,(IF($AC$11=0.925,'Master Sheet'!AH20*0.925,(IF($AC$11=0.9,'Master Sheet'!AH20*0.9,(IF($AC$11=0.875,'Master Sheet'!AH20*0.875,"Error")))))))))))</f>
        <v>0</v>
      </c>
      <c r="BG20" s="58">
        <f>IF($AA$12=4,'Master Sheet'!AI20*4,(IF($AA$12=3.5,'Master Sheet'!AI20*3.5,(IF($AA$12=3.25,'Master Sheet'!AI20*3.25,(IF($AA$12=3,'Master Sheet'!AI20*3,(IF($AA$12=2.75,'Master Sheet'!AI20*2.75,(IF($AA$12=2.5,'Master Sheet'!AI20*2.5,"Error")))))))))))</f>
        <v>0</v>
      </c>
      <c r="BH20" s="59">
        <f>IF($AB$12=1.25,'Master Sheet'!AJ20*1.25,(IF($AB$12=1.375,'Master Sheet'!AJ20*1.375,(IF($AB$12=1.5,'Master Sheet'!AJ20*1.5,(IF($AB$12=1.625,'Master Sheet'!AJ20*1.625,(IF($AB$12=1.75,'Master Sheet'!AJ20*1.75,(IF($AB$12=2,'Master Sheet'!AJ20*2,"Error")))))))))))</f>
        <v>0</v>
      </c>
      <c r="BI20" s="60">
        <f>IF($AC$12=1.05,'Master Sheet'!AK20*1.05,(IF($AC$12=0.975,'Master Sheet'!AK20*0.975,(IF($AC$12=0.95,'Master Sheet'!AK20*0.95,(IF($AC$12=0.925,'Master Sheet'!AK20*0.925,(IF($AC$12=0.9,'Master Sheet'!AK20*0.9,(IF($AC$12=0.875,'Master Sheet'!AK20*0.875,"Error")))))))))))</f>
        <v>0</v>
      </c>
      <c r="BJ20" s="58">
        <f>IF($AA$13=4,'Master Sheet'!AL20*4,(IF($AA$13=3.5,'Master Sheet'!AL20*3.5,(IF($AA$13=3.25,'Master Sheet'!AL20*3.25,(IF($AA$13=3,'Master Sheet'!AL20*3,(IF($AA$13=2.75,'Master Sheet'!AL20*2.75,(IF($AA$13=2.5,'Master Sheet'!AL20*2.5,"Error")))))))))))</f>
        <v>0</v>
      </c>
      <c r="BK20" s="59">
        <f>IF($AB$13=1.25,'Master Sheet'!AM20*1.25,(IF($AB$13=1.375,'Master Sheet'!AM20*1.375,(IF($AB$13=1.5,'Master Sheet'!AM20*1.5,(IF($AB$13=1.625,'Master Sheet'!AM20*1.625,(IF($AB$13=1.75,'Master Sheet'!AM20*1.75,(IF($AB$13=2,'Master Sheet'!AM20*2,"Error")))))))))))</f>
        <v>0</v>
      </c>
      <c r="BL20" s="60">
        <f>IF($AC$13=1.05,'Master Sheet'!AN20*1.05,(IF($AC$13=0.975,'Master Sheet'!AN20*0.975,(IF($AC$13=0.95,'Master Sheet'!AN20*0.95,(IF($AC$13=0.925,'Master Sheet'!AN20*0.925,(IF($AC$13=0.9,'Master Sheet'!AN20*0.9,(IF($AC$13=0.875,'Master Sheet'!AN20*0.875,"Error")))))))))))</f>
        <v>0</v>
      </c>
      <c r="BM20" s="58">
        <f>IF($AA$14=4,'Master Sheet'!AO20*4,(IF($AA$14=3.5,'Master Sheet'!AO20*3.5,(IF($AA$14=3.25,'Master Sheet'!AO20*3.25,(IF($AA$14=3,'Master Sheet'!AO20*3,(IF($AA$14=2.75,'Master Sheet'!AO20*2.75,(IF($AA$14=2.5,'Master Sheet'!AO20*2.5,"Error")))))))))))</f>
        <v>0</v>
      </c>
      <c r="BN20" s="59">
        <f>IF($AB$14=1.25,'Master Sheet'!AP20*1.25,(IF($AB$14=1.375,'Master Sheet'!AP20*1.375,(IF($AB$14=1.5,'Master Sheet'!AP20*1.5,(IF($AB$14=1.625,'Master Sheet'!AP20*1.625,(IF($AB$14=1.75,'Master Sheet'!AP20*1.75,(IF($AB$14=2,'Master Sheet'!AP20*2,"Error")))))))))))</f>
        <v>0</v>
      </c>
      <c r="BO20" s="60">
        <f>IF($AC$14=1.05,'Master Sheet'!AQ20*1.05,(IF($AC$14=0.975,'Master Sheet'!AQ20*0.975,(IF($AC$14=0.95,'Master Sheet'!AQ20*0.95,(IF($AC$14=0.925,'Master Sheet'!AQ20*0.925,(IF($AC$14=0.9,'Master Sheet'!AQ20*0.9,(IF($AC$14=0.875,'Master Sheet'!AQ20*0.875,"Error")))))))))))</f>
        <v>0</v>
      </c>
      <c r="BP20" s="58">
        <f>IF($AA$15=4,'Master Sheet'!AR20*4,(IF($AA$15=3.5,'Master Sheet'!AR20*3.5,(IF($AA$15=3.25,'Master Sheet'!AR20*3.25,(IF($AA$15=3,'Master Sheet'!AR20*3,(IF($AA$15=2.75,'Master Sheet'!AR20*2.75,(IF($AA$15=2.5,'Master Sheet'!AR20*2.5,"Error")))))))))))</f>
        <v>0</v>
      </c>
      <c r="BQ20" s="59">
        <f>IF($AB$15=1.25,'Master Sheet'!AS20*1.25,(IF($AB$15=1.375,'Master Sheet'!AS20*1.375,(IF($AB$15=1.5,'Master Sheet'!AS20*1.5,(IF($AB$15=1.625,'Master Sheet'!AS20*1.625,(IF($AB$15=1.75,'Master Sheet'!AS20*1.75,(IF($AB$15=2,'Master Sheet'!AS20*2,"Error")))))))))))</f>
        <v>0</v>
      </c>
      <c r="BR20" s="60">
        <f>IF($AC$15=1.05,'Master Sheet'!AT20*1.05,(IF($AC$15=0.975,'Master Sheet'!AT20*0.975,(IF($AC$15=0.95,'Master Sheet'!AT20*0.95,(IF($AC$15=0.925,'Master Sheet'!AT20*0.925,(IF($AC$15=0.9,'Master Sheet'!AT20*0.9,(IF($AC$15=0.875,'Master Sheet'!AT20*0.875,"Error")))))))))))</f>
        <v>0</v>
      </c>
      <c r="BS20" s="58">
        <f>IF($AA$16=4,'Master Sheet'!AU20*4,(IF($AA$16=3.5,'Master Sheet'!AU20*3.5,(IF($AA$16=3.25,'Master Sheet'!AU20*3.25,(IF($AA$16=3,'Master Sheet'!AU20*3,(IF($AA$16=2.75,'Master Sheet'!AU20*2.75,(IF($AA$16=2.5,'Master Sheet'!AU20*2.5,"Error")))))))))))</f>
        <v>0</v>
      </c>
      <c r="BT20" s="59">
        <f>IF($AB$16=1.25,'Master Sheet'!AV20*1.25,(IF($AB$16=1.375,'Master Sheet'!AV20*1.375,(IF($AB$16=1.5,'Master Sheet'!AV20*1.5,(IF($AB$16=1.625,'Master Sheet'!AV20*1.625,(IF($AB$16=1.75,'Master Sheet'!AV20*1.75,(IF($AB$16=2,'Master Sheet'!AV20*2,"Error")))))))))))</f>
        <v>0</v>
      </c>
      <c r="BU20" s="60">
        <f>IF($AC$16=1.05,'Master Sheet'!AW20*1.05,(IF($AC$16=0.975,'Master Sheet'!AW20*0.975,(IF($AC$16=0.95,'Master Sheet'!AW20*0.95,(IF($AC$16=0.925,'Master Sheet'!AW20*0.925,(IF($AC$16=0.9,'Master Sheet'!AW20*0.9,(IF($AC$16=0.875,'Master Sheet'!AW20*0.875,"Error")))))))))))</f>
        <v>0</v>
      </c>
      <c r="BV20" s="58">
        <f>IF($AA$17=4,'Master Sheet'!AX20*4,(IF($AA$17=3.5,'Master Sheet'!AX20*3.5,(IF($AA$17=3.25,'Master Sheet'!AX20*3.25,(IF($AA$17=3,'Master Sheet'!AX20*3,(IF($AA$17=2.75,'Master Sheet'!AX20*2.75,(IF($AA$17=2.5,'Master Sheet'!AX20*2.5,"Error")))))))))))</f>
        <v>0</v>
      </c>
      <c r="BW20" s="59">
        <f>IF($AB$17=1.25,'Master Sheet'!AY20*1.25,(IF($AB$17=1.375,'Master Sheet'!AY20*1.375,(IF($AB$17=1.5,'Master Sheet'!AY20*1.5,(IF($AB$17=1.625,'Master Sheet'!AY20*1.625,(IF($AB$17=1.75,'Master Sheet'!AY20*1.75,(IF($AB$17=2,'Master Sheet'!AY20*2,"Error")))))))))))</f>
        <v>0</v>
      </c>
      <c r="BX20" s="60">
        <f>IF($AC$17=1.05,'Master Sheet'!AZ20*1.05,(IF($AC$17=0.975,'Master Sheet'!AZ20*0.975,(IF($AC$17=0.95,'Master Sheet'!AZ20*0.95,(IF($AC$17=0.925,'Master Sheet'!AZ20*0.925,(IF($AC$17=0.9,'Master Sheet'!AZ20*0.9,(IF($AC$17=0.875,'Master Sheet'!AZ20*0.875,"Error")))))))))))</f>
        <v>0</v>
      </c>
      <c r="BY20" s="58">
        <f>IF($AA$18=4,'Master Sheet'!BA20*4,(IF($AA$18=3.5,'Master Sheet'!BA20*3.5,(IF($AA$18=3.25,'Master Sheet'!BA20*3.25,(IF($AA$18=3,'Master Sheet'!BA20*3,(IF($AA$18=2.75,'Master Sheet'!BA20*2.75,(IF($AA$18=2.5,'Master Sheet'!BA20*2.5,"Error")))))))))))</f>
        <v>5.5</v>
      </c>
      <c r="BZ20" s="59">
        <f>IF($AB$18=1.25,'Master Sheet'!BB20*1.25,(IF($AB$18=1.375,'Master Sheet'!BB20*1.375,(IF($AB$18=1.5,'Master Sheet'!BB20*1.5,(IF($AB$18=1.625,'Master Sheet'!BB20*1.625,(IF($AB$18=1.75,'Master Sheet'!BB20*1.75,(IF($AB$18=2,'Master Sheet'!BB20*2,"Error")))))))))))</f>
        <v>0</v>
      </c>
      <c r="CA20" s="60">
        <f>IF($AC$18=1.05,'Master Sheet'!BC20*1.05,(IF($AC$18=0.975,'Master Sheet'!BC20*0.975,(IF($AC$18=0.95,'Master Sheet'!BC20*0.95,(IF($AC$18=0.925,'Master Sheet'!BC20*0.925,(IF($AC$18=0.9,'Master Sheet'!BC20*0.9,(IF($AC$18=0.875,'Master Sheet'!BC20*0.875,"Error")))))))))))</f>
        <v>0</v>
      </c>
      <c r="CB20" s="58">
        <f>IF($AA$19=4,'Master Sheet'!BD20*4,(IF($AA$19=3.5,'Master Sheet'!BD20*3.5,(IF($AA$19=3.25,'Master Sheet'!BD20*3.25,(IF($AA$19=3,'Master Sheet'!BD20*3,(IF($AA$19=2.75,'Master Sheet'!BD20*2.75,(IF($AA$19=2.5,'Master Sheet'!BD20*2.5,"Error")))))))))))</f>
        <v>0</v>
      </c>
      <c r="CC20" s="59">
        <f>IF($AB$19=1.25,'Master Sheet'!BE20*1.25,(IF($AB$19=1.375,'Master Sheet'!BE20*1.375,(IF($AB$19=1.5,'Master Sheet'!BE20*1.5,(IF($AB$19=1.625,'Master Sheet'!BE20*1.625,(IF($AB$19=1.75,'Master Sheet'!BE20*1.75,(IF($AB$19=2,'Master Sheet'!BE20*2,"Error")))))))))))</f>
        <v>1.375</v>
      </c>
      <c r="CD20" s="60">
        <f>IF($AC$19=1.05,'Master Sheet'!BF20*1.05,(IF($AC$19=0.975,'Master Sheet'!BF20*0.975,(IF($AC$19=0.95,'Master Sheet'!BF20*0.95,(IF($AC$19=0.925,'Master Sheet'!BF20*0.925,(IF($AC$19=0.9,'Master Sheet'!BF20*0.9,(IF($AC$19=0.875,'Master Sheet'!BF20*0.875,"Error")))))))))))</f>
        <v>0</v>
      </c>
      <c r="CE20" s="58">
        <f>IF($AA$20=4,'Master Sheet'!BG20*4,(IF($AA$20=3.5,'Master Sheet'!BG20*3.5,(IF($AA$20=3.25,'Master Sheet'!BG20*3.25,(IF($AA$20=3,'Master Sheet'!BG20*3,(IF($AA$20=2.75,'Master Sheet'!BG20*2.75,(IF($AA$20=2.5,'Master Sheet'!BG20*2.5,"Error")))))))))))</f>
        <v>0</v>
      </c>
      <c r="CF20" s="59">
        <f>IF($AB$20=1.25,'Master Sheet'!BH20*1.25,(IF($AB$20=1.375,'Master Sheet'!BH20*1.375,(IF($AB$20=1.5,'Master Sheet'!BH20*1.5,(IF($AB$20=1.625,'Master Sheet'!BH20*1.625,(IF($AB$20=1.75,'Master Sheet'!BH20*1.75,(IF($AB$20=2,'Master Sheet'!BH20*2,"Error")))))))))))</f>
        <v>0</v>
      </c>
      <c r="CG20" s="60">
        <f>IF($AC$20=1.05,'Master Sheet'!BI20*1.05,(IF($AC$20=0.975,'Master Sheet'!BI20*0.975,(IF($AC$20=0.95,'Master Sheet'!BI20*0.95,(IF($AC$20=0.925,'Master Sheet'!BI20*0.925,(IF($AC$20=0.9,'Master Sheet'!BI20*0.9,(IF($AC$20=0.875,'Master Sheet'!BI20*0.875,"Error")))))))))))</f>
        <v>0</v>
      </c>
      <c r="CH20" s="58">
        <f>IF($AA$21=4,'Master Sheet'!BJ20*4,(IF($AA$21=3.5,'Master Sheet'!BJ20*3.5,(IF($AA$21=3.25,'Master Sheet'!BJ20*3.25,(IF($AA$21=3,'Master Sheet'!BJ20*3,(IF($AA$21=2.75,'Master Sheet'!BJ20*2.75,(IF($AA$21=2.5,'Master Sheet'!BJ20*2.5,"Error")))))))))))</f>
        <v>0</v>
      </c>
      <c r="CI20" s="59">
        <f>IF($AB$21=1.25,'Master Sheet'!BK20*1.25,(IF($AB$21=1.375,'Master Sheet'!BK20*1.375,(IF($AB$21=1.5,'Master Sheet'!BK20*1.5,(IF($AB$21=1.625,'Master Sheet'!BK20*1.625,(IF($AB$21=1.75,'Master Sheet'!BK20*1.75,(IF($AB$21=2,'Master Sheet'!BK20*2,"Error")))))))))))</f>
        <v>0</v>
      </c>
      <c r="CJ20" s="60">
        <f>IF($AC$21=1.05,'Master Sheet'!BL20*1.05,(IF($AC$21=0.975,'Master Sheet'!BL20*0.975,(IF($AC$21=0.95,'Master Sheet'!BL20*0.95,(IF($AC$21=0.925,'Master Sheet'!BL20*0.925,(IF($AC$21=0.9,'Master Sheet'!BL20*0.9,(IF($AC$21=0.875,'Master Sheet'!BL20*0.875,"Error")))))))))))</f>
        <v>0</v>
      </c>
      <c r="CK20" s="58">
        <f>IF($AA$22=4,'Master Sheet'!BM20*4,(IF($AA$22=3.5,'Master Sheet'!BM20*3.5,(IF($AA$22=3.25,'Master Sheet'!BM20*3.25,(IF($AA$22=3,'Master Sheet'!BM20*3,(IF($AA$22=2.75,'Master Sheet'!BM20*2.75,(IF($AA$22=2.5,'Master Sheet'!BM20*2.5,"Error")))))))))))</f>
        <v>0</v>
      </c>
      <c r="CL20" s="59">
        <f>IF($AB$22=1.25,'Master Sheet'!BN20*1.25,(IF($AB$22=1.375,'Master Sheet'!BN20*1.375,(IF($AB$22=1.5,'Master Sheet'!BN20*1.5,(IF($AB$22=1.625,'Master Sheet'!BN20*1.625,(IF($AB$22=1.75,'Master Sheet'!BN20*1.75,(IF($AB$22=2,'Master Sheet'!BN20*2,"Error")))))))))))</f>
        <v>0</v>
      </c>
      <c r="CM20" s="60">
        <f>IF($AC$22=1.05,'Master Sheet'!BO20*1.05,(IF($AC$22=0.975,'Master Sheet'!BO20*0.975,(IF($AC$22=0.95,'Master Sheet'!BO20*0.95,(IF($AC$22=0.925,'Master Sheet'!BO20*0.925,(IF($AC$22=0.9,'Master Sheet'!BO20*0.9,(IF($AC$22=0.875,'Master Sheet'!BO20*0.875,"Error")))))))))))</f>
        <v>0</v>
      </c>
      <c r="CN20" s="58">
        <f>IF($AA$23=4,'Master Sheet'!BP20*4,(IF($AA$23=3.5,'Master Sheet'!BP20*3.5,(IF($AA$23=3.25,'Master Sheet'!BP20*3.25,(IF($AA$23=3,'Master Sheet'!BP20*3,(IF($AA$23=2.75,'Master Sheet'!BP20*2.75,(IF($AA$23=2.5,'Master Sheet'!BP20*2.5,"Error")))))))))))</f>
        <v>0</v>
      </c>
      <c r="CO20" s="59">
        <f>IF($AB$23=1.25,'Master Sheet'!BQ20*1.25,(IF($AB$23=1.375,'Master Sheet'!BQ20*1.375,(IF($AB$23=1.5,'Master Sheet'!BQ20*1.5,(IF($AB$23=1.625,'Master Sheet'!BQ20*1.625,(IF($AB$23=1.75,'Master Sheet'!BQ20*1.75,(IF($AB$23=2,'Master Sheet'!BQ20*2,"Error")))))))))))</f>
        <v>0</v>
      </c>
      <c r="CP20" s="60">
        <f>IF($AC$23=1.05,'Master Sheet'!BR20*1.05,(IF($AC$23=0.975,'Master Sheet'!BR20*0.975,(IF($AC$23=0.95,'Master Sheet'!BR20*0.95,(IF($AC$23=0.925,'Master Sheet'!BR20*0.925,(IF($AC$23=0.9,'Master Sheet'!BR20*0.9,(IF($AC$23=0.875,'Master Sheet'!BR20*0.875,"Error")))))))))))</f>
        <v>0</v>
      </c>
      <c r="CQ20" s="58">
        <f>IF($AA$24=4,'Master Sheet'!BS20*4,(IF($AA$24=3.5,'Master Sheet'!BS20*3.5,(IF($AA$24=3.25,'Master Sheet'!BS20*3.25,(IF($AA$24=3,'Master Sheet'!BS20*3,(IF($AA$24=2.75,'Master Sheet'!BS20*2.75,(IF($AA$24=2.5,'Master Sheet'!BS20*2.5,"Error")))))))))))</f>
        <v>0</v>
      </c>
      <c r="CR20" s="59">
        <f>IF($AB$24=1.25,'Master Sheet'!BT20*1.25,(IF($AB$24=1.375,'Master Sheet'!BT20*1.375,(IF($AB$24=1.5,'Master Sheet'!BT20*1.5,(IF($AB$24=1.625,'Master Sheet'!BT20*1.625,(IF($AB$24=1.75,'Master Sheet'!BT20*1.75,(IF($AB$24=2,'Master Sheet'!BT20*2,"Error")))))))))))</f>
        <v>0</v>
      </c>
      <c r="CS20" s="60">
        <f>IF($AC$24=1.05,'Master Sheet'!BU20*1.05,(IF($AC$24=0.975,'Master Sheet'!BU20*0.975,(IF($AC$24=0.95,'Master Sheet'!BU20*0.95,(IF($AC$24=0.925,'Master Sheet'!BU20*0.925,(IF($AC$24=0.9,'Master Sheet'!BU20*0.9,(IF($AC$24=0.875,'Master Sheet'!BU20*0.875,"Error")))))))))))</f>
        <v>0</v>
      </c>
      <c r="CT20" s="58">
        <f>IF($AA$25=4,'Master Sheet'!BV20*4,(IF($AA$25=3.5,'Master Sheet'!BV20*3.5,(IF($AA$25=3.25,'Master Sheet'!BV20*3.25,(IF($AA$25=3,'Master Sheet'!BV20*3,(IF($AA$25=2.75,'Master Sheet'!BV20*2.75,(IF($AA$25=2.5,'Master Sheet'!BV20*2.5,"Error")))))))))))</f>
        <v>2.5</v>
      </c>
      <c r="CU20" s="59">
        <f>IF($AB$25=1.25,'Master Sheet'!BW20*1.25,(IF($AB$25=1.375,'Master Sheet'!BW20*1.375,(IF($AB$25=1.5,'Master Sheet'!BW20*1.5,(IF($AB$25=1.625,'Master Sheet'!BW20*1.625,(IF($AB$25=1.75,'Master Sheet'!BW20*1.75,(IF($AB$25=2,'Master Sheet'!BW20*2,"Error")))))))))))</f>
        <v>0</v>
      </c>
      <c r="CV20" s="60">
        <f>IF($AC$25=1.05,'Master Sheet'!BX20*1.05,(IF($AC$25=0.975,'Master Sheet'!BX20*0.975,(IF($AC$25=0.95,'Master Sheet'!BX20*0.95,(IF($AC$25=0.925,'Master Sheet'!BX20*0.925,(IF($AC$25=0.9,'Master Sheet'!BX20*0.9,(IF($AC$25=0.875,'Master Sheet'!BX20*0.875,"Error")))))))))))</f>
        <v>0</v>
      </c>
      <c r="CW20" s="58">
        <f>IF($AA$26=4,'Master Sheet'!BY20*4,(IF($AA$26=3.5,'Master Sheet'!BY20*3.5,(IF($AA$26=3.25,'Master Sheet'!BY20*3.25,(IF($AA$26=3,'Master Sheet'!BY20*3,(IF($AA$26=2.75,'Master Sheet'!BY20*2.75,(IF($AA$26=2.5,'Master Sheet'!BY20*2.5,"Error")))))))))))</f>
        <v>0</v>
      </c>
      <c r="CX20" s="59">
        <f>IF($AB$26=1.25,'Master Sheet'!BZ20*1.25,(IF($AB$26=1.375,'Master Sheet'!BZ20*1.375,(IF($AB$26=1.5,'Master Sheet'!BZ20*1.5,(IF($AB$26=1.625,'Master Sheet'!BZ20*1.625,(IF($AB$26=1.75,'Master Sheet'!BZ20*1.75,(IF($AB$26=2,'Master Sheet'!BZ20*2,"Error")))))))))))</f>
        <v>0</v>
      </c>
      <c r="CY20" s="60">
        <f>IF($AC$26=1.05,'Master Sheet'!CA20*1.05,(IF($AC$26=0.975,'Master Sheet'!CA20*0.975,(IF($AC$26=0.95,'Master Sheet'!CA20*0.95,(IF($AC$26=0.925,'Master Sheet'!CA20*0.925,(IF($AC$26=0.9,'Master Sheet'!CA20*0.9,(IF($AC$26=0.875,'Master Sheet'!CA20*0.875,"Error")))))))))))</f>
        <v>0</v>
      </c>
      <c r="CZ20" s="58">
        <f>IF($AA$27=4,'Master Sheet'!CB20*4,(IF($AA$27=3.5,'Master Sheet'!CB20*3.5,(IF($AA$27=3.25,'Master Sheet'!CB20*3.25,(IF($AA$27=3,'Master Sheet'!CB20*3,(IF($AA$27=2.75,'Master Sheet'!CB20*2.75,(IF($AA$27=2.5,'Master Sheet'!CB20*2.5,"Error")))))))))))</f>
        <v>0</v>
      </c>
      <c r="DA20" s="59">
        <f>IF($AB$27=1.25,'Master Sheet'!CC20*1.25,(IF($AB$27=1.375,'Master Sheet'!CC20*1.375,(IF($AB$27=1.5,'Master Sheet'!CC20*1.5,(IF($AB$27=1.625,'Master Sheet'!CC20*1.625,(IF($AB$27=1.75,'Master Sheet'!CC20*1.75,(IF($AB$27=2,'Master Sheet'!CC20*2,"Error")))))))))))</f>
        <v>0</v>
      </c>
      <c r="DB20" s="60">
        <f>IF($AC$27=1.05,'Master Sheet'!CD20*1.05,(IF($AC$27=0.975,'Master Sheet'!CD20*0.975,(IF($AC$27=0.95,'Master Sheet'!CD20*0.95,(IF($AC$27=0.925,'Master Sheet'!CD20*0.925,(IF($AC$27=0.9,'Master Sheet'!CD20*0.9,(IF($AC$27=0.875,'Master Sheet'!CD20*0.875,"Error")))))))))))</f>
        <v>0</v>
      </c>
      <c r="DC20">
        <f t="shared" si="10"/>
        <v>8</v>
      </c>
      <c r="DD20">
        <f t="shared" si="10"/>
        <v>5.5</v>
      </c>
      <c r="DE20">
        <f t="shared" si="10"/>
        <v>0</v>
      </c>
      <c r="DF20" s="4" t="s">
        <v>19</v>
      </c>
      <c r="DG20">
        <f>(IF('Master Sheet'!E20=0,"NGP",(((DC20+DE20)-DD20)/'Master Sheet'!E20)))</f>
        <v>0.35714285714285715</v>
      </c>
      <c r="DI20">
        <f>(IF('Master Sheet'!E20=0,"NGP",(((DC20+DE20))/'Master Sheet'!E20)))</f>
        <v>1.1428571428571428</v>
      </c>
      <c r="DJ20" s="4" t="s">
        <v>19</v>
      </c>
      <c r="DK20">
        <f>((IF('Master Sheet'!E20=0,$DM$4,((((DC20+DE20)-DD20)/'Master Sheet'!E20)+$DM$8))))</f>
        <v>1.8883928571428572</v>
      </c>
    </row>
    <row r="21" spans="1:115">
      <c r="A21" s="3" t="s">
        <v>11</v>
      </c>
      <c r="B21" t="str">
        <f>IF('Master Sheet'!F21=1,"Yes","No")</f>
        <v>No</v>
      </c>
      <c r="C21" t="str">
        <f t="shared" si="1"/>
        <v>N/A</v>
      </c>
      <c r="D21" s="57"/>
      <c r="E21" s="3" t="s">
        <v>11</v>
      </c>
      <c r="F21" t="str">
        <f>IF('Master Sheet'!F21=0.75,"Yes",IF(AND('Master Sheet'!F21&gt;0.75,'Master Sheet'!F21&lt;1),"Yes","No"))</f>
        <v>No</v>
      </c>
      <c r="G21" t="str">
        <f t="shared" si="2"/>
        <v>N/A</v>
      </c>
      <c r="H21" s="57"/>
      <c r="I21" s="3" t="s">
        <v>11</v>
      </c>
      <c r="J21" t="str">
        <f>IF('Master Sheet'!F21=0.5,"Yes",IF(AND('Master Sheet'!F21&gt;0.5,'Master Sheet'!F21&lt;0.75),"Yes","No"))</f>
        <v>No</v>
      </c>
      <c r="K21" t="str">
        <f t="shared" si="3"/>
        <v>N/A</v>
      </c>
      <c r="L21" s="57"/>
      <c r="M21" s="3" t="s">
        <v>11</v>
      </c>
      <c r="N21" t="str">
        <f>IF('Master Sheet'!F21=0.25,"Yes",IF(AND('Master Sheet'!F21&gt;0.25,'Master Sheet'!F21&lt;0.5),"Yes","No"))</f>
        <v>No</v>
      </c>
      <c r="O21" t="str">
        <f t="shared" si="4"/>
        <v>N/A</v>
      </c>
      <c r="P21" s="57"/>
      <c r="Q21" s="3" t="s">
        <v>11</v>
      </c>
      <c r="R21" t="str">
        <f>IF('Master Sheet'!F21=0.001,"Yes",IF(AND('Master Sheet'!F21&gt;0,'Master Sheet'!F21&lt;0.25),"Yes","No"))</f>
        <v>No</v>
      </c>
      <c r="S21" t="str">
        <f t="shared" si="5"/>
        <v>N/A</v>
      </c>
      <c r="T21" s="57"/>
      <c r="U21" s="3" t="s">
        <v>11</v>
      </c>
      <c r="V21" t="str">
        <f>IF('Master Sheet'!F21=0,"Yes","No")</f>
        <v>Yes</v>
      </c>
      <c r="W21">
        <f t="shared" si="6"/>
        <v>2.5</v>
      </c>
      <c r="X21" s="57"/>
      <c r="Z21" s="3" t="s">
        <v>11</v>
      </c>
      <c r="AA21">
        <f t="shared" si="7"/>
        <v>2.5</v>
      </c>
      <c r="AB21">
        <f t="shared" si="8"/>
        <v>2</v>
      </c>
      <c r="AC21">
        <f t="shared" si="9"/>
        <v>0.875</v>
      </c>
      <c r="AE21" s="3" t="s">
        <v>11</v>
      </c>
      <c r="AF21" s="58">
        <f>IF($AA$3=4,'Master Sheet'!H21*4,(IF($AA$3=3.5,'Master Sheet'!H21*3.5,(IF($AA$3=3.25,'Master Sheet'!H21*3.25,(IF($AA$3=3,'Master Sheet'!H21*3,(IF($AA$3=2.75,'Master Sheet'!H21*2.75,(IF($AA$3=2.5,'Master Sheet'!H21*2.5,"Error")))))))))))</f>
        <v>0</v>
      </c>
      <c r="AG21" s="59">
        <f>IF($AB$3=1.25,'Master Sheet'!I21*1.25,(IF($AB$3=1.375,'Master Sheet'!I21*1.375,(IF($AB$3=1.5,'Master Sheet'!I21*1.5,(IF($AB$3=1.625,'Master Sheet'!I21*1.625,(IF($AB$3=1.75,'Master Sheet'!I21*1.75,(IF($AB$3=2,'Master Sheet'!I21*2,"Error")))))))))))</f>
        <v>0</v>
      </c>
      <c r="AH21" s="60">
        <f>IF($AC$3=1.05,'Master Sheet'!J21*1.05,(IF($AC$3=0.975,'Master Sheet'!J21*0.975,(IF($AC$3=0.95,'Master Sheet'!J21*0.95,(IF($AC$3=0.925,'Master Sheet'!J21*0.925,(IF($AC$3=0.9,'Master Sheet'!J21*0.9,(IF($AC$3=0.875,'Master Sheet'!J21*0.875,"Error")))))))))))</f>
        <v>0</v>
      </c>
      <c r="AI21" s="58">
        <f>IF($AA$4=4,'Master Sheet'!K21*4,(IF($AA$4=3.5,'Master Sheet'!K21*3.5,(IF($AA$4=3.25,'Master Sheet'!K21*3.25,(IF($AA$4=3,'Master Sheet'!K21*3,(IF($AA$4=2.75,'Master Sheet'!K21*2.75,(IF($AA$4=2.5,'Master Sheet'!K21*2.5,"Error")))))))))))</f>
        <v>0</v>
      </c>
      <c r="AJ21" s="59">
        <f>IF($AB$4=1.25,'Master Sheet'!L21*1.25,(IF($AB$4=1.375,'Master Sheet'!L21*1.375,(IF($AB$4=1.5,'Master Sheet'!L21*1.5,(IF($AB$4=1.625,'Master Sheet'!L21*1.625,(IF($AB$4=1.75,'Master Sheet'!L21*1.75,(IF($AB$4=2,'Master Sheet'!L21*2,"Error")))))))))))</f>
        <v>0</v>
      </c>
      <c r="AK21" s="60">
        <f>IF($AC$4=1.05,'Master Sheet'!M21*1.05,(IF($AC$4=0.975,'Master Sheet'!M21*0.975,(IF($AC$4=0.95,'Master Sheet'!M21*0.95,(IF($AC$4=0.925,'Master Sheet'!M21*0.925,(IF($AC$4=0.9,'Master Sheet'!M21*0.9,(IF($AC$4=0.875,'Master Sheet'!M21*0.875,"Error")))))))))))</f>
        <v>0</v>
      </c>
      <c r="AL21" s="58">
        <f>IF($AA$5=4,'Master Sheet'!N21*4,(IF($AA$5=3.5,'Master Sheet'!N21*3.5,(IF($AA$5=3.25,'Master Sheet'!N21*3.25,(IF($AA$5=3,'Master Sheet'!N21*3,(IF($AA$5=2.75,'Master Sheet'!N21*2.75,(IF($AA$5=2.5,'Master Sheet'!N21*2.5,"Error")))))))))))</f>
        <v>0</v>
      </c>
      <c r="AM21" s="59">
        <f>IF($AB$5=1.25,'Master Sheet'!O21*1.25,(IF($AB$5=1.375,'Master Sheet'!O21*1.375,(IF($AB$5=1.5,'Master Sheet'!O21*1.5,(IF($AB$5=1.625,'Master Sheet'!O21*1.625,(IF($AB$5=1.75,'Master Sheet'!O21*1.75,(IF($AB$5=2,'Master Sheet'!O21*2,"Error")))))))))))</f>
        <v>0</v>
      </c>
      <c r="AN21" s="60">
        <f>IF($AC$5=1.05,'Master Sheet'!P21*1.05,(IF($AC$5=0.975,'Master Sheet'!P21*0.975,(IF($AC$5=0.95,'Master Sheet'!P21*0.95,(IF($AC$5=0.925,'Master Sheet'!P21*0.925,(IF($AC$5=0.9,'Master Sheet'!P21*0.9,(IF($AC$5=0.875,'Master Sheet'!P21*0.875,"Error")))))))))))</f>
        <v>0</v>
      </c>
      <c r="AO21" s="58">
        <f>IF($AA$6=4,'Master Sheet'!Q21*4,(IF($AA$6=3.5,'Master Sheet'!Q21*3.5,(IF($AA$6=3.25,'Master Sheet'!Q21*3.25,(IF($AA$6=3,'Master Sheet'!Q21*3,(IF($AA$6=2.75,'Master Sheet'!Q21*2.75,(IF($AA$6=2.5,'Master Sheet'!Q21*2.5,"Error")))))))))))</f>
        <v>0</v>
      </c>
      <c r="AP21" s="59">
        <f>IF($AB$6=1.25,'Master Sheet'!R21*1.25,(IF($AB$6=1.375,'Master Sheet'!R21*1.375,(IF($AB$6=1.5,'Master Sheet'!R21*1.5,(IF($AB$6=1.625,'Master Sheet'!R21*1.625,(IF($AB$6=1.75,'Master Sheet'!R21*1.75,(IF($AB$6=2,'Master Sheet'!R21*2,"Error")))))))))))</f>
        <v>0</v>
      </c>
      <c r="AQ21" s="60">
        <f>IF($AC$6=1.05,'Master Sheet'!S21*1.05,(IF($AC$6=0.975,'Master Sheet'!S21*0.975,(IF($AC$6=0.95,'Master Sheet'!S21*0.95,(IF($AC$6=0.925,'Master Sheet'!S21*0.925,(IF($AC$6=0.9,'Master Sheet'!S21*0.9,(IF($AC$6=0.875,'Master Sheet'!S21*0.875,"Error")))))))))))</f>
        <v>0</v>
      </c>
      <c r="AR21" s="58">
        <f>IF($AA$7=4,'Master Sheet'!T21*4,(IF($AA$7=3.5,'Master Sheet'!T21*3.5,(IF($AA$7=3.25,'Master Sheet'!T21*3.25,(IF($AA$7=3,'Master Sheet'!T21*3,(IF($AA$7=2.75,'Master Sheet'!T21*2.75,(IF($AA$7=2.5,'Master Sheet'!T21*2.5,"Error")))))))))))</f>
        <v>0</v>
      </c>
      <c r="AS21" s="59">
        <f>IF($AB$7=1.25,'Master Sheet'!U21*1.25,(IF($AB$7=1.375,'Master Sheet'!U21*1.375,(IF($AB$7=1.5,'Master Sheet'!U21*1.5,(IF($AB$7=1.625,'Master Sheet'!U21*1.625,(IF($AB$7=1.75,'Master Sheet'!U21*1.75,(IF($AB$7=2,'Master Sheet'!U21*2,"Error")))))))))))</f>
        <v>0</v>
      </c>
      <c r="AT21" s="60">
        <f>IF($AC$7=1.05,'Master Sheet'!V21*1.05,(IF($AC$7=0.975,'Master Sheet'!V21*0.975,(IF($AC$7=0.95,'Master Sheet'!V21*0.95,(IF($AC$7=0.925,'Master Sheet'!V21*0.925,(IF($AC$7=0.9,'Master Sheet'!V21*0.9,(IF($AC$7=0.875,'Master Sheet'!V21*0.875,"Error")))))))))))</f>
        <v>0</v>
      </c>
      <c r="AU21" s="58">
        <f>IF($AA$8=4,'Master Sheet'!W21*4,(IF($AA$8=3.5,'Master Sheet'!W21*3.5,(IF($AA$8=3.25,'Master Sheet'!W21*3.25,(IF($AA$8=3,'Master Sheet'!W21*3,(IF($AA$8=2.75,'Master Sheet'!W21*2.75,(IF($AA$8=2.5,'Master Sheet'!W21*2.5,"Error")))))))))))</f>
        <v>0</v>
      </c>
      <c r="AV21" s="59">
        <f>IF($AB$8=1.25,'Master Sheet'!X21*1.25,(IF($AB$8=1.375,'Master Sheet'!X21*1.375,(IF($AB$8=1.5,'Master Sheet'!X21*1.5,(IF($AB$8=1.625,'Master Sheet'!X21*1.625,(IF($AB$8=1.75,'Master Sheet'!X21*1.75,(IF($AB$8=2,'Master Sheet'!X21*2,"Error")))))))))))</f>
        <v>0</v>
      </c>
      <c r="AW21" s="60">
        <f>IF($AC$8=1.05,'Master Sheet'!Y21*1.05,(IF($AC$8=0.975,'Master Sheet'!Y21*0.975,(IF($AC$8=0.95,'Master Sheet'!Y21*0.95,(IF($AC$8=0.925,'Master Sheet'!Y21*0.925,(IF($AC$8=0.9,'Master Sheet'!Y21*0.9,(IF($AC$8=0.875,'Master Sheet'!Y21*0.875,"Error")))))))))))</f>
        <v>0</v>
      </c>
      <c r="AX21" s="58">
        <f>IF($AA$9=4,'Master Sheet'!Z21*4,(IF($AA$9=3.5,'Master Sheet'!Z21*3.5,(IF($AA$9=3.25,'Master Sheet'!Z21*3.25,(IF($AA$9=3,'Master Sheet'!Z21*3,(IF($AA$9=2.75,'Master Sheet'!Z21*2.75,(IF($AA$9=2.5,'Master Sheet'!Z21*2.5,"Error")))))))))))</f>
        <v>0</v>
      </c>
      <c r="AY21" s="59">
        <f>IF($AB$9=1.25,'Master Sheet'!AA21*1.25,(IF($AB$9=1.375,'Master Sheet'!AA21*1.375,(IF($AB$9=1.5,'Master Sheet'!AA21*1.5,(IF($AB$9=1.625,'Master Sheet'!AA21*1.625,(IF($AB$9=1.75,'Master Sheet'!AA21*1.75,(IF($AB$9=2,'Master Sheet'!AA21*2,"Error")))))))))))</f>
        <v>0</v>
      </c>
      <c r="AZ21" s="60">
        <f>IF($AC$9=1.05,'Master Sheet'!AB21*1.05,(IF($AC$9=0.975,'Master Sheet'!AB21*0.975,(IF($AC$9=0.95,'Master Sheet'!AB21*0.95,(IF($AC$9=0.925,'Master Sheet'!AB21*0.925,(IF($AC$9=0.9,'Master Sheet'!AB21*0.9,(IF($AC$9=0.875,'Master Sheet'!AB21*0.875,"Error")))))))))))</f>
        <v>0</v>
      </c>
      <c r="BA21" s="58">
        <f>IF($AA$10=4,'Master Sheet'!AC21*4,(IF($AA$10=3.5,'Master Sheet'!AC21*3.5,(IF($AA$10=3.25,'Master Sheet'!AC21*3.25,(IF($AA$10=3,'Master Sheet'!AC21*3,(IF($AA$10=2.75,'Master Sheet'!AC21*2.75,(IF($AA$10=2.5,'Master Sheet'!AC21*2.5,"Error")))))))))))</f>
        <v>0</v>
      </c>
      <c r="BB21" s="59">
        <f>IF($AB$10=1.25,'Master Sheet'!AD21*1.25,(IF($AB$10=1.375,'Master Sheet'!AD21*1.375,(IF($AB$10=1.5,'Master Sheet'!AD21*1.5,(IF($AB$10=1.625,'Master Sheet'!AD21*1.625,(IF($AB$10=1.75,'Master Sheet'!AD21*1.75,(IF($AB$10=2,'Master Sheet'!AD21*2,"Error")))))))))))</f>
        <v>0</v>
      </c>
      <c r="BC21" s="60">
        <f>IF($AC$10=1.05,'Master Sheet'!AE21*1.05,(IF($AC$10=0.975,'Master Sheet'!AE21*0.975,(IF($AC$10=0.95,'Master Sheet'!AE21*0.95,(IF($AC$10=0.925,'Master Sheet'!AE21*0.925,(IF($AC$10=0.9,'Master Sheet'!AE21*0.9,(IF($AC$10=0.875,'Master Sheet'!AE21*0.875,"Error")))))))))))</f>
        <v>0</v>
      </c>
      <c r="BD21" s="58">
        <f>IF($AA$11=4,'Master Sheet'!AF21*4,(IF($AA$11=3.5,'Master Sheet'!AF21*3.5,(IF($AA$11=3.25,'Master Sheet'!AF21*3.25,(IF($AA$11=3,'Master Sheet'!AF21*3,(IF($AA$11=2.75,'Master Sheet'!AF21*2.75,(IF($AA$11=2.5,'Master Sheet'!AF21*2.5,"Error")))))))))))</f>
        <v>0</v>
      </c>
      <c r="BE21" s="59">
        <f>IF($AB$11=1.25,'Master Sheet'!AG21*1.25,(IF($AB$11=1.375,'Master Sheet'!AG21*1.375,(IF($AB$11=1.5,'Master Sheet'!AG21*1.5,(IF($AB$11=1.625,'Master Sheet'!AG21*1.625,(IF($AB$11=1.75,'Master Sheet'!AG21*1.75,(IF($AB$11=2,'Master Sheet'!AG21*2,"Error")))))))))))</f>
        <v>0</v>
      </c>
      <c r="BF21" s="60">
        <f>IF($AC$11=1.05,'Master Sheet'!AH21*1.05,(IF($AC$11=0.975,'Master Sheet'!AH21*0.975,(IF($AC$11=0.95,'Master Sheet'!AH21*0.95,(IF($AC$11=0.925,'Master Sheet'!AH21*0.925,(IF($AC$11=0.9,'Master Sheet'!AH21*0.9,(IF($AC$11=0.875,'Master Sheet'!AH21*0.875,"Error")))))))))))</f>
        <v>0</v>
      </c>
      <c r="BG21" s="58">
        <f>IF($AA$12=4,'Master Sheet'!AI21*4,(IF($AA$12=3.5,'Master Sheet'!AI21*3.5,(IF($AA$12=3.25,'Master Sheet'!AI21*3.25,(IF($AA$12=3,'Master Sheet'!AI21*3,(IF($AA$12=2.75,'Master Sheet'!AI21*2.75,(IF($AA$12=2.5,'Master Sheet'!AI21*2.5,"Error")))))))))))</f>
        <v>0</v>
      </c>
      <c r="BH21" s="59">
        <f>IF($AB$12=1.25,'Master Sheet'!AJ21*1.25,(IF($AB$12=1.375,'Master Sheet'!AJ21*1.375,(IF($AB$12=1.5,'Master Sheet'!AJ21*1.5,(IF($AB$12=1.625,'Master Sheet'!AJ21*1.625,(IF($AB$12=1.75,'Master Sheet'!AJ21*1.75,(IF($AB$12=2,'Master Sheet'!AJ21*2,"Error")))))))))))</f>
        <v>0</v>
      </c>
      <c r="BI21" s="60">
        <f>IF($AC$12=1.05,'Master Sheet'!AK21*1.05,(IF($AC$12=0.975,'Master Sheet'!AK21*0.975,(IF($AC$12=0.95,'Master Sheet'!AK21*0.95,(IF($AC$12=0.925,'Master Sheet'!AK21*0.925,(IF($AC$12=0.9,'Master Sheet'!AK21*0.9,(IF($AC$12=0.875,'Master Sheet'!AK21*0.875,"Error")))))))))))</f>
        <v>0</v>
      </c>
      <c r="BJ21" s="58">
        <f>IF($AA$13=4,'Master Sheet'!AL21*4,(IF($AA$13=3.5,'Master Sheet'!AL21*3.5,(IF($AA$13=3.25,'Master Sheet'!AL21*3.25,(IF($AA$13=3,'Master Sheet'!AL21*3,(IF($AA$13=2.75,'Master Sheet'!AL21*2.75,(IF($AA$13=2.5,'Master Sheet'!AL21*2.5,"Error")))))))))))</f>
        <v>0</v>
      </c>
      <c r="BK21" s="59">
        <f>IF($AB$13=1.25,'Master Sheet'!AM21*1.25,(IF($AB$13=1.375,'Master Sheet'!AM21*1.375,(IF($AB$13=1.5,'Master Sheet'!AM21*1.5,(IF($AB$13=1.625,'Master Sheet'!AM21*1.625,(IF($AB$13=1.75,'Master Sheet'!AM21*1.75,(IF($AB$13=2,'Master Sheet'!AM21*2,"Error")))))))))))</f>
        <v>0</v>
      </c>
      <c r="BL21" s="60">
        <f>IF($AC$13=1.05,'Master Sheet'!AN21*1.05,(IF($AC$13=0.975,'Master Sheet'!AN21*0.975,(IF($AC$13=0.95,'Master Sheet'!AN21*0.95,(IF($AC$13=0.925,'Master Sheet'!AN21*0.925,(IF($AC$13=0.9,'Master Sheet'!AN21*0.9,(IF($AC$13=0.875,'Master Sheet'!AN21*0.875,"Error")))))))))))</f>
        <v>0</v>
      </c>
      <c r="BM21" s="58">
        <f>IF($AA$14=4,'Master Sheet'!AO21*4,(IF($AA$14=3.5,'Master Sheet'!AO21*3.5,(IF($AA$14=3.25,'Master Sheet'!AO21*3.25,(IF($AA$14=3,'Master Sheet'!AO21*3,(IF($AA$14=2.75,'Master Sheet'!AO21*2.75,(IF($AA$14=2.5,'Master Sheet'!AO21*2.5,"Error")))))))))))</f>
        <v>0</v>
      </c>
      <c r="BN21" s="59">
        <f>IF($AB$14=1.25,'Master Sheet'!AP21*1.25,(IF($AB$14=1.375,'Master Sheet'!AP21*1.375,(IF($AB$14=1.5,'Master Sheet'!AP21*1.5,(IF($AB$14=1.625,'Master Sheet'!AP21*1.625,(IF($AB$14=1.75,'Master Sheet'!AP21*1.75,(IF($AB$14=2,'Master Sheet'!AP21*2,"Error")))))))))))</f>
        <v>0</v>
      </c>
      <c r="BO21" s="60">
        <f>IF($AC$14=1.05,'Master Sheet'!AQ21*1.05,(IF($AC$14=0.975,'Master Sheet'!AQ21*0.975,(IF($AC$14=0.95,'Master Sheet'!AQ21*0.95,(IF($AC$14=0.925,'Master Sheet'!AQ21*0.925,(IF($AC$14=0.9,'Master Sheet'!AQ21*0.9,(IF($AC$14=0.875,'Master Sheet'!AQ21*0.875,"Error")))))))))))</f>
        <v>0</v>
      </c>
      <c r="BP21" s="58">
        <f>IF($AA$15=4,'Master Sheet'!AR21*4,(IF($AA$15=3.5,'Master Sheet'!AR21*3.5,(IF($AA$15=3.25,'Master Sheet'!AR21*3.25,(IF($AA$15=3,'Master Sheet'!AR21*3,(IF($AA$15=2.75,'Master Sheet'!AR21*2.75,(IF($AA$15=2.5,'Master Sheet'!AR21*2.5,"Error")))))))))))</f>
        <v>0</v>
      </c>
      <c r="BQ21" s="59">
        <f>IF($AB$15=1.25,'Master Sheet'!AS21*1.25,(IF($AB$15=1.375,'Master Sheet'!AS21*1.375,(IF($AB$15=1.5,'Master Sheet'!AS21*1.5,(IF($AB$15=1.625,'Master Sheet'!AS21*1.625,(IF($AB$15=1.75,'Master Sheet'!AS21*1.75,(IF($AB$15=2,'Master Sheet'!AS21*2,"Error")))))))))))</f>
        <v>0</v>
      </c>
      <c r="BR21" s="60">
        <f>IF($AC$15=1.05,'Master Sheet'!AT21*1.05,(IF($AC$15=0.975,'Master Sheet'!AT21*0.975,(IF($AC$15=0.95,'Master Sheet'!AT21*0.95,(IF($AC$15=0.925,'Master Sheet'!AT21*0.925,(IF($AC$15=0.9,'Master Sheet'!AT21*0.9,(IF($AC$15=0.875,'Master Sheet'!AT21*0.875,"Error")))))))))))</f>
        <v>0</v>
      </c>
      <c r="BS21" s="58">
        <f>IF($AA$16=4,'Master Sheet'!AU21*4,(IF($AA$16=3.5,'Master Sheet'!AU21*3.5,(IF($AA$16=3.25,'Master Sheet'!AU21*3.25,(IF($AA$16=3,'Master Sheet'!AU21*3,(IF($AA$16=2.75,'Master Sheet'!AU21*2.75,(IF($AA$16=2.5,'Master Sheet'!AU21*2.5,"Error")))))))))))</f>
        <v>0</v>
      </c>
      <c r="BT21" s="59">
        <f>IF($AB$16=1.25,'Master Sheet'!AV21*1.25,(IF($AB$16=1.375,'Master Sheet'!AV21*1.375,(IF($AB$16=1.5,'Master Sheet'!AV21*1.5,(IF($AB$16=1.625,'Master Sheet'!AV21*1.625,(IF($AB$16=1.75,'Master Sheet'!AV21*1.75,(IF($AB$16=2,'Master Sheet'!AV21*2,"Error")))))))))))</f>
        <v>0</v>
      </c>
      <c r="BU21" s="60">
        <f>IF($AC$16=1.05,'Master Sheet'!AW21*1.05,(IF($AC$16=0.975,'Master Sheet'!AW21*0.975,(IF($AC$16=0.95,'Master Sheet'!AW21*0.95,(IF($AC$16=0.925,'Master Sheet'!AW21*0.925,(IF($AC$16=0.9,'Master Sheet'!AW21*0.9,(IF($AC$16=0.875,'Master Sheet'!AW21*0.875,"Error")))))))))))</f>
        <v>0</v>
      </c>
      <c r="BV21" s="58">
        <f>IF($AA$17=4,'Master Sheet'!AX21*4,(IF($AA$17=3.5,'Master Sheet'!AX21*3.5,(IF($AA$17=3.25,'Master Sheet'!AX21*3.25,(IF($AA$17=3,'Master Sheet'!AX21*3,(IF($AA$17=2.75,'Master Sheet'!AX21*2.75,(IF($AA$17=2.5,'Master Sheet'!AX21*2.5,"Error")))))))))))</f>
        <v>0</v>
      </c>
      <c r="BW21" s="59">
        <f>IF($AB$17=1.25,'Master Sheet'!AY21*1.25,(IF($AB$17=1.375,'Master Sheet'!AY21*1.375,(IF($AB$17=1.5,'Master Sheet'!AY21*1.5,(IF($AB$17=1.625,'Master Sheet'!AY21*1.625,(IF($AB$17=1.75,'Master Sheet'!AY21*1.75,(IF($AB$17=2,'Master Sheet'!AY21*2,"Error")))))))))))</f>
        <v>0</v>
      </c>
      <c r="BX21" s="60">
        <f>IF($AC$17=1.05,'Master Sheet'!AZ21*1.05,(IF($AC$17=0.975,'Master Sheet'!AZ21*0.975,(IF($AC$17=0.95,'Master Sheet'!AZ21*0.95,(IF($AC$17=0.925,'Master Sheet'!AZ21*0.925,(IF($AC$17=0.9,'Master Sheet'!AZ21*0.9,(IF($AC$17=0.875,'Master Sheet'!AZ21*0.875,"Error")))))))))))</f>
        <v>0</v>
      </c>
      <c r="BY21" s="58">
        <f>IF($AA$18=4,'Master Sheet'!BA21*4,(IF($AA$18=3.5,'Master Sheet'!BA21*3.5,(IF($AA$18=3.25,'Master Sheet'!BA21*3.25,(IF($AA$18=3,'Master Sheet'!BA21*3,(IF($AA$18=2.75,'Master Sheet'!BA21*2.75,(IF($AA$18=2.5,'Master Sheet'!BA21*2.5,"Error")))))))))))</f>
        <v>0</v>
      </c>
      <c r="BZ21" s="59">
        <f>IF($AB$18=1.25,'Master Sheet'!BB21*1.25,(IF($AB$18=1.375,'Master Sheet'!BB21*1.375,(IF($AB$18=1.5,'Master Sheet'!BB21*1.5,(IF($AB$18=1.625,'Master Sheet'!BB21*1.625,(IF($AB$18=1.75,'Master Sheet'!BB21*1.75,(IF($AB$18=2,'Master Sheet'!BB21*2,"Error")))))))))))</f>
        <v>0</v>
      </c>
      <c r="CA21" s="60">
        <f>IF($AC$18=1.05,'Master Sheet'!BC21*1.05,(IF($AC$18=0.975,'Master Sheet'!BC21*0.975,(IF($AC$18=0.95,'Master Sheet'!BC21*0.95,(IF($AC$18=0.925,'Master Sheet'!BC21*0.925,(IF($AC$18=0.9,'Master Sheet'!BC21*0.9,(IF($AC$18=0.875,'Master Sheet'!BC21*0.875,"Error")))))))))))</f>
        <v>0</v>
      </c>
      <c r="CB21" s="58">
        <f>IF($AA$19=4,'Master Sheet'!BD21*4,(IF($AA$19=3.5,'Master Sheet'!BD21*3.5,(IF($AA$19=3.25,'Master Sheet'!BD21*3.25,(IF($AA$19=3,'Master Sheet'!BD21*3,(IF($AA$19=2.75,'Master Sheet'!BD21*2.75,(IF($AA$19=2.5,'Master Sheet'!BD21*2.5,"Error")))))))))))</f>
        <v>0</v>
      </c>
      <c r="CC21" s="59">
        <f>IF($AB$19=1.25,'Master Sheet'!BE21*1.25,(IF($AB$19=1.375,'Master Sheet'!BE21*1.375,(IF($AB$19=1.5,'Master Sheet'!BE21*1.5,(IF($AB$19=1.625,'Master Sheet'!BE21*1.625,(IF($AB$19=1.75,'Master Sheet'!BE21*1.75,(IF($AB$19=2,'Master Sheet'!BE21*2,"Error")))))))))))</f>
        <v>0</v>
      </c>
      <c r="CD21" s="60">
        <f>IF($AC$19=1.05,'Master Sheet'!BF21*1.05,(IF($AC$19=0.975,'Master Sheet'!BF21*0.975,(IF($AC$19=0.95,'Master Sheet'!BF21*0.95,(IF($AC$19=0.925,'Master Sheet'!BF21*0.925,(IF($AC$19=0.9,'Master Sheet'!BF21*0.9,(IF($AC$19=0.875,'Master Sheet'!BF21*0.875,"Error")))))))))))</f>
        <v>0</v>
      </c>
      <c r="CE21" s="58">
        <f>IF($AA$20=4,'Master Sheet'!BG21*4,(IF($AA$20=3.5,'Master Sheet'!BG21*3.5,(IF($AA$20=3.25,'Master Sheet'!BG21*3.25,(IF($AA$20=3,'Master Sheet'!BG21*3,(IF($AA$20=2.75,'Master Sheet'!BG21*2.75,(IF($AA$20=2.5,'Master Sheet'!BG21*2.5,"Error")))))))))))</f>
        <v>0</v>
      </c>
      <c r="CF21" s="59">
        <f>IF($AB$20=1.25,'Master Sheet'!BH21*1.25,(IF($AB$20=1.375,'Master Sheet'!BH21*1.375,(IF($AB$20=1.5,'Master Sheet'!BH21*1.5,(IF($AB$20=1.625,'Master Sheet'!BH21*1.625,(IF($AB$20=1.75,'Master Sheet'!BH21*1.75,(IF($AB$20=2,'Master Sheet'!BH21*2,"Error")))))))))))</f>
        <v>0</v>
      </c>
      <c r="CG21" s="60">
        <f>IF($AC$20=1.05,'Master Sheet'!BI21*1.05,(IF($AC$20=0.975,'Master Sheet'!BI21*0.975,(IF($AC$20=0.95,'Master Sheet'!BI21*0.95,(IF($AC$20=0.925,'Master Sheet'!BI21*0.925,(IF($AC$20=0.9,'Master Sheet'!BI21*0.9,(IF($AC$20=0.875,'Master Sheet'!BI21*0.875,"Error")))))))))))</f>
        <v>0</v>
      </c>
      <c r="CH21" s="58">
        <f>IF($AA$21=4,'Master Sheet'!BJ21*4,(IF($AA$21=3.5,'Master Sheet'!BJ21*3.5,(IF($AA$21=3.25,'Master Sheet'!BJ21*3.25,(IF($AA$21=3,'Master Sheet'!BJ21*3,(IF($AA$21=2.75,'Master Sheet'!BJ21*2.75,(IF($AA$21=2.5,'Master Sheet'!BJ21*2.5,"Error")))))))))))</f>
        <v>0</v>
      </c>
      <c r="CI21" s="59">
        <f>IF($AB$21=1.25,'Master Sheet'!BK21*1.25,(IF($AB$21=1.375,'Master Sheet'!BK21*1.375,(IF($AB$21=1.5,'Master Sheet'!BK21*1.5,(IF($AB$21=1.625,'Master Sheet'!BK21*1.625,(IF($AB$21=1.75,'Master Sheet'!BK21*1.75,(IF($AB$21=2,'Master Sheet'!BK21*2,"Error")))))))))))</f>
        <v>0</v>
      </c>
      <c r="CJ21" s="60">
        <f>IF($AC$21=1.05,'Master Sheet'!BL21*1.05,(IF($AC$21=0.975,'Master Sheet'!BL21*0.975,(IF($AC$21=0.95,'Master Sheet'!BL21*0.95,(IF($AC$21=0.925,'Master Sheet'!BL21*0.925,(IF($AC$21=0.9,'Master Sheet'!BL21*0.9,(IF($AC$21=0.875,'Master Sheet'!BL21*0.875,"Error")))))))))))</f>
        <v>0</v>
      </c>
      <c r="CK21" s="58">
        <f>IF($AA$22=4,'Master Sheet'!BM21*4,(IF($AA$22=3.5,'Master Sheet'!BM21*3.5,(IF($AA$22=3.25,'Master Sheet'!BM21*3.25,(IF($AA$22=3,'Master Sheet'!BM21*3,(IF($AA$22=2.75,'Master Sheet'!BM21*2.75,(IF($AA$22=2.5,'Master Sheet'!BM21*2.5,"Error")))))))))))</f>
        <v>0</v>
      </c>
      <c r="CL21" s="59">
        <f>IF($AB$22=1.25,'Master Sheet'!BN21*1.25,(IF($AB$22=1.375,'Master Sheet'!BN21*1.375,(IF($AB$22=1.5,'Master Sheet'!BN21*1.5,(IF($AB$22=1.625,'Master Sheet'!BN21*1.625,(IF($AB$22=1.75,'Master Sheet'!BN21*1.75,(IF($AB$22=2,'Master Sheet'!BN21*2,"Error")))))))))))</f>
        <v>0</v>
      </c>
      <c r="CM21" s="60">
        <f>IF($AC$22=1.05,'Master Sheet'!BO21*1.05,(IF($AC$22=0.975,'Master Sheet'!BO21*0.975,(IF($AC$22=0.95,'Master Sheet'!BO21*0.95,(IF($AC$22=0.925,'Master Sheet'!BO21*0.925,(IF($AC$22=0.9,'Master Sheet'!BO21*0.9,(IF($AC$22=0.875,'Master Sheet'!BO21*0.875,"Error")))))))))))</f>
        <v>0</v>
      </c>
      <c r="CN21" s="58">
        <f>IF($AA$23=4,'Master Sheet'!BP21*4,(IF($AA$23=3.5,'Master Sheet'!BP21*3.5,(IF($AA$23=3.25,'Master Sheet'!BP21*3.25,(IF($AA$23=3,'Master Sheet'!BP21*3,(IF($AA$23=2.75,'Master Sheet'!BP21*2.75,(IF($AA$23=2.5,'Master Sheet'!BP21*2.5,"Error")))))))))))</f>
        <v>0</v>
      </c>
      <c r="CO21" s="59">
        <f>IF($AB$23=1.25,'Master Sheet'!BQ21*1.25,(IF($AB$23=1.375,'Master Sheet'!BQ21*1.375,(IF($AB$23=1.5,'Master Sheet'!BQ21*1.5,(IF($AB$23=1.625,'Master Sheet'!BQ21*1.625,(IF($AB$23=1.75,'Master Sheet'!BQ21*1.75,(IF($AB$23=2,'Master Sheet'!BQ21*2,"Error")))))))))))</f>
        <v>0</v>
      </c>
      <c r="CP21" s="60">
        <f>IF($AC$23=1.05,'Master Sheet'!BR21*1.05,(IF($AC$23=0.975,'Master Sheet'!BR21*0.975,(IF($AC$23=0.95,'Master Sheet'!BR21*0.95,(IF($AC$23=0.925,'Master Sheet'!BR21*0.925,(IF($AC$23=0.9,'Master Sheet'!BR21*0.9,(IF($AC$23=0.875,'Master Sheet'!BR21*0.875,"Error")))))))))))</f>
        <v>0</v>
      </c>
      <c r="CQ21" s="58">
        <f>IF($AA$24=4,'Master Sheet'!BS21*4,(IF($AA$24=3.5,'Master Sheet'!BS21*3.5,(IF($AA$24=3.25,'Master Sheet'!BS21*3.25,(IF($AA$24=3,'Master Sheet'!BS21*3,(IF($AA$24=2.75,'Master Sheet'!BS21*2.75,(IF($AA$24=2.5,'Master Sheet'!BS21*2.5,"Error")))))))))))</f>
        <v>0</v>
      </c>
      <c r="CR21" s="59">
        <f>IF($AB$24=1.25,'Master Sheet'!BT21*1.25,(IF($AB$24=1.375,'Master Sheet'!BT21*1.375,(IF($AB$24=1.5,'Master Sheet'!BT21*1.5,(IF($AB$24=1.625,'Master Sheet'!BT21*1.625,(IF($AB$24=1.75,'Master Sheet'!BT21*1.75,(IF($AB$24=2,'Master Sheet'!BT21*2,"Error")))))))))))</f>
        <v>0</v>
      </c>
      <c r="CS21" s="60">
        <f>IF($AC$24=1.05,'Master Sheet'!BU21*1.05,(IF($AC$24=0.975,'Master Sheet'!BU21*0.975,(IF($AC$24=0.95,'Master Sheet'!BU21*0.95,(IF($AC$24=0.925,'Master Sheet'!BU21*0.925,(IF($AC$24=0.9,'Master Sheet'!BU21*0.9,(IF($AC$24=0.875,'Master Sheet'!BU21*0.875,"Error")))))))))))</f>
        <v>0</v>
      </c>
      <c r="CT21" s="58">
        <f>IF($AA$25=4,'Master Sheet'!BV21*4,(IF($AA$25=3.5,'Master Sheet'!BV21*3.5,(IF($AA$25=3.25,'Master Sheet'!BV21*3.25,(IF($AA$25=3,'Master Sheet'!BV21*3,(IF($AA$25=2.75,'Master Sheet'!BV21*2.75,(IF($AA$25=2.5,'Master Sheet'!BV21*2.5,"Error")))))))))))</f>
        <v>0</v>
      </c>
      <c r="CU21" s="59">
        <f>IF($AB$25=1.25,'Master Sheet'!BW21*1.25,(IF($AB$25=1.375,'Master Sheet'!BW21*1.375,(IF($AB$25=1.5,'Master Sheet'!BW21*1.5,(IF($AB$25=1.625,'Master Sheet'!BW21*1.625,(IF($AB$25=1.75,'Master Sheet'!BW21*1.75,(IF($AB$25=2,'Master Sheet'!BW21*2,"Error")))))))))))</f>
        <v>0</v>
      </c>
      <c r="CV21" s="60">
        <f>IF($AC$25=1.05,'Master Sheet'!BX21*1.05,(IF($AC$25=0.975,'Master Sheet'!BX21*0.975,(IF($AC$25=0.95,'Master Sheet'!BX21*0.95,(IF($AC$25=0.925,'Master Sheet'!BX21*0.925,(IF($AC$25=0.9,'Master Sheet'!BX21*0.9,(IF($AC$25=0.875,'Master Sheet'!BX21*0.875,"Error")))))))))))</f>
        <v>0</v>
      </c>
      <c r="CW21" s="58">
        <f>IF($AA$26=4,'Master Sheet'!BY21*4,(IF($AA$26=3.5,'Master Sheet'!BY21*3.5,(IF($AA$26=3.25,'Master Sheet'!BY21*3.25,(IF($AA$26=3,'Master Sheet'!BY21*3,(IF($AA$26=2.75,'Master Sheet'!BY21*2.75,(IF($AA$26=2.5,'Master Sheet'!BY21*2.5,"Error")))))))))))</f>
        <v>0</v>
      </c>
      <c r="CX21" s="59">
        <f>IF($AB$26=1.25,'Master Sheet'!BZ21*1.25,(IF($AB$26=1.375,'Master Sheet'!BZ21*1.375,(IF($AB$26=1.5,'Master Sheet'!BZ21*1.5,(IF($AB$26=1.625,'Master Sheet'!BZ21*1.625,(IF($AB$26=1.75,'Master Sheet'!BZ21*1.75,(IF($AB$26=2,'Master Sheet'!BZ21*2,"Error")))))))))))</f>
        <v>0</v>
      </c>
      <c r="CY21" s="60">
        <f>IF($AC$26=1.05,'Master Sheet'!CA21*1.05,(IF($AC$26=0.975,'Master Sheet'!CA21*0.975,(IF($AC$26=0.95,'Master Sheet'!CA21*0.95,(IF($AC$26=0.925,'Master Sheet'!CA21*0.925,(IF($AC$26=0.9,'Master Sheet'!CA21*0.9,(IF($AC$26=0.875,'Master Sheet'!CA21*0.875,"Error")))))))))))</f>
        <v>0</v>
      </c>
      <c r="CZ21" s="58">
        <f>IF($AA$27=4,'Master Sheet'!CB21*4,(IF($AA$27=3.5,'Master Sheet'!CB21*3.5,(IF($AA$27=3.25,'Master Sheet'!CB21*3.25,(IF($AA$27=3,'Master Sheet'!CB21*3,(IF($AA$27=2.75,'Master Sheet'!CB21*2.75,(IF($AA$27=2.5,'Master Sheet'!CB21*2.5,"Error")))))))))))</f>
        <v>0</v>
      </c>
      <c r="DA21" s="59">
        <f>IF($AB$27=1.25,'Master Sheet'!CC21*1.25,(IF($AB$27=1.375,'Master Sheet'!CC21*1.375,(IF($AB$27=1.5,'Master Sheet'!CC21*1.5,(IF($AB$27=1.625,'Master Sheet'!CC21*1.625,(IF($AB$27=1.75,'Master Sheet'!CC21*1.75,(IF($AB$27=2,'Master Sheet'!CC21*2,"Error")))))))))))</f>
        <v>0</v>
      </c>
      <c r="DB21" s="60">
        <f>IF($AC$27=1.05,'Master Sheet'!CD21*1.05,(IF($AC$27=0.975,'Master Sheet'!CD21*0.975,(IF($AC$27=0.95,'Master Sheet'!CD21*0.95,(IF($AC$27=0.925,'Master Sheet'!CD21*0.925,(IF($AC$27=0.9,'Master Sheet'!CD21*0.9,(IF($AC$27=0.875,'Master Sheet'!CD21*0.875,"Error")))))))))))</f>
        <v>0</v>
      </c>
      <c r="DC21">
        <f t="shared" si="10"/>
        <v>0</v>
      </c>
      <c r="DD21">
        <f t="shared" si="10"/>
        <v>0</v>
      </c>
      <c r="DE21">
        <f t="shared" si="10"/>
        <v>0</v>
      </c>
      <c r="DF21" s="3" t="s">
        <v>11</v>
      </c>
      <c r="DG21" t="str">
        <f>(IF('Master Sheet'!E21=0,"NGP",(((DC21+DE21)-DD21)/'Master Sheet'!E21)))</f>
        <v>NGP</v>
      </c>
      <c r="DI21" t="str">
        <f>(IF('Master Sheet'!E21=0,"NGP",(((DC21+DE21))/'Master Sheet'!E21)))</f>
        <v>NGP</v>
      </c>
      <c r="DJ21" s="3" t="s">
        <v>11</v>
      </c>
      <c r="DK21">
        <f>((IF('Master Sheet'!E21=0,$DM$4,((((DC21+DE21)-DD21)/'Master Sheet'!E21)+$DM$8))))</f>
        <v>-1.53125</v>
      </c>
    </row>
    <row r="22" spans="1:115">
      <c r="A22" s="5" t="s">
        <v>13</v>
      </c>
      <c r="B22" t="str">
        <f>IF('Master Sheet'!F22=1,"Yes","No")</f>
        <v>No</v>
      </c>
      <c r="C22" t="str">
        <f t="shared" si="1"/>
        <v>N/A</v>
      </c>
      <c r="D22" s="57"/>
      <c r="E22" s="5" t="s">
        <v>13</v>
      </c>
      <c r="F22" t="str">
        <f>IF('Master Sheet'!F22=0.75,"Yes",IF(AND('Master Sheet'!F22&gt;0.75,'Master Sheet'!F22&lt;1),"Yes","No"))</f>
        <v>No</v>
      </c>
      <c r="G22" t="str">
        <f t="shared" si="2"/>
        <v>N/A</v>
      </c>
      <c r="H22" s="57"/>
      <c r="I22" s="5" t="s">
        <v>13</v>
      </c>
      <c r="J22" t="str">
        <f>IF('Master Sheet'!F22=0.5,"Yes",IF(AND('Master Sheet'!F22&gt;0.5,'Master Sheet'!F22&lt;0.75),"Yes","No"))</f>
        <v>No</v>
      </c>
      <c r="K22" t="str">
        <f t="shared" si="3"/>
        <v>N/A</v>
      </c>
      <c r="L22" s="57"/>
      <c r="M22" s="5" t="s">
        <v>13</v>
      </c>
      <c r="N22" t="str">
        <f>IF('Master Sheet'!F22=0.25,"Yes",IF(AND('Master Sheet'!F22&gt;0.25,'Master Sheet'!F22&lt;0.5),"Yes","No"))</f>
        <v>No</v>
      </c>
      <c r="O22" t="str">
        <f t="shared" si="4"/>
        <v>N/A</v>
      </c>
      <c r="P22" s="57"/>
      <c r="Q22" s="5" t="s">
        <v>13</v>
      </c>
      <c r="R22" t="str">
        <f>IF('Master Sheet'!F22=0.001,"Yes",IF(AND('Master Sheet'!F22&gt;0,'Master Sheet'!F22&lt;0.25),"Yes","No"))</f>
        <v>No</v>
      </c>
      <c r="S22" t="str">
        <f t="shared" si="5"/>
        <v>N/A</v>
      </c>
      <c r="T22" s="57"/>
      <c r="U22" s="5" t="s">
        <v>13</v>
      </c>
      <c r="V22" t="str">
        <f>IF('Master Sheet'!F22=0,"Yes","No")</f>
        <v>Yes</v>
      </c>
      <c r="W22">
        <f t="shared" si="6"/>
        <v>2.5</v>
      </c>
      <c r="X22" s="57"/>
      <c r="Z22" s="5" t="s">
        <v>13</v>
      </c>
      <c r="AA22">
        <f t="shared" si="7"/>
        <v>2.5</v>
      </c>
      <c r="AB22">
        <f t="shared" si="8"/>
        <v>2</v>
      </c>
      <c r="AC22">
        <f t="shared" si="9"/>
        <v>0.875</v>
      </c>
      <c r="AE22" s="5" t="s">
        <v>13</v>
      </c>
      <c r="AF22" s="58">
        <f>IF($AA$3=4,'Master Sheet'!H22*4,(IF($AA$3=3.5,'Master Sheet'!H22*3.5,(IF($AA$3=3.25,'Master Sheet'!H22*3.25,(IF($AA$3=3,'Master Sheet'!H22*3,(IF($AA$3=2.75,'Master Sheet'!H22*2.75,(IF($AA$3=2.5,'Master Sheet'!H22*2.5,"Error")))))))))))</f>
        <v>0</v>
      </c>
      <c r="AG22" s="59">
        <f>IF($AB$3=1.25,'Master Sheet'!I22*1.25,(IF($AB$3=1.375,'Master Sheet'!I22*1.375,(IF($AB$3=1.5,'Master Sheet'!I22*1.5,(IF($AB$3=1.625,'Master Sheet'!I22*1.625,(IF($AB$3=1.75,'Master Sheet'!I22*1.75,(IF($AB$3=2,'Master Sheet'!I22*2,"Error")))))))))))</f>
        <v>0</v>
      </c>
      <c r="AH22" s="60">
        <f>IF($AC$3=1.05,'Master Sheet'!J22*1.05,(IF($AC$3=0.975,'Master Sheet'!J22*0.975,(IF($AC$3=0.95,'Master Sheet'!J22*0.95,(IF($AC$3=0.925,'Master Sheet'!J22*0.925,(IF($AC$3=0.9,'Master Sheet'!J22*0.9,(IF($AC$3=0.875,'Master Sheet'!J22*0.875,"Error")))))))))))</f>
        <v>0</v>
      </c>
      <c r="AI22" s="58">
        <f>IF($AA$4=4,'Master Sheet'!K22*4,(IF($AA$4=3.5,'Master Sheet'!K22*3.5,(IF($AA$4=3.25,'Master Sheet'!K22*3.25,(IF($AA$4=3,'Master Sheet'!K22*3,(IF($AA$4=2.75,'Master Sheet'!K22*2.75,(IF($AA$4=2.5,'Master Sheet'!K22*2.5,"Error")))))))))))</f>
        <v>0</v>
      </c>
      <c r="AJ22" s="59">
        <f>IF($AB$4=1.25,'Master Sheet'!L22*1.25,(IF($AB$4=1.375,'Master Sheet'!L22*1.375,(IF($AB$4=1.5,'Master Sheet'!L22*1.5,(IF($AB$4=1.625,'Master Sheet'!L22*1.625,(IF($AB$4=1.75,'Master Sheet'!L22*1.75,(IF($AB$4=2,'Master Sheet'!L22*2,"Error")))))))))))</f>
        <v>0</v>
      </c>
      <c r="AK22" s="60">
        <f>IF($AC$4=1.05,'Master Sheet'!M22*1.05,(IF($AC$4=0.975,'Master Sheet'!M22*0.975,(IF($AC$4=0.95,'Master Sheet'!M22*0.95,(IF($AC$4=0.925,'Master Sheet'!M22*0.925,(IF($AC$4=0.9,'Master Sheet'!M22*0.9,(IF($AC$4=0.875,'Master Sheet'!M22*0.875,"Error")))))))))))</f>
        <v>0</v>
      </c>
      <c r="AL22" s="58">
        <f>IF($AA$5=4,'Master Sheet'!N22*4,(IF($AA$5=3.5,'Master Sheet'!N22*3.5,(IF($AA$5=3.25,'Master Sheet'!N22*3.25,(IF($AA$5=3,'Master Sheet'!N22*3,(IF($AA$5=2.75,'Master Sheet'!N22*2.75,(IF($AA$5=2.5,'Master Sheet'!N22*2.5,"Error")))))))))))</f>
        <v>0</v>
      </c>
      <c r="AM22" s="59">
        <f>IF($AB$5=1.25,'Master Sheet'!O22*1.25,(IF($AB$5=1.375,'Master Sheet'!O22*1.375,(IF($AB$5=1.5,'Master Sheet'!O22*1.5,(IF($AB$5=1.625,'Master Sheet'!O22*1.625,(IF($AB$5=1.75,'Master Sheet'!O22*1.75,(IF($AB$5=2,'Master Sheet'!O22*2,"Error")))))))))))</f>
        <v>0</v>
      </c>
      <c r="AN22" s="60">
        <f>IF($AC$5=1.05,'Master Sheet'!P22*1.05,(IF($AC$5=0.975,'Master Sheet'!P22*0.975,(IF($AC$5=0.95,'Master Sheet'!P22*0.95,(IF($AC$5=0.925,'Master Sheet'!P22*0.925,(IF($AC$5=0.9,'Master Sheet'!P22*0.9,(IF($AC$5=0.875,'Master Sheet'!P22*0.875,"Error")))))))))))</f>
        <v>0</v>
      </c>
      <c r="AO22" s="58">
        <f>IF($AA$6=4,'Master Sheet'!Q22*4,(IF($AA$6=3.5,'Master Sheet'!Q22*3.5,(IF($AA$6=3.25,'Master Sheet'!Q22*3.25,(IF($AA$6=3,'Master Sheet'!Q22*3,(IF($AA$6=2.75,'Master Sheet'!Q22*2.75,(IF($AA$6=2.5,'Master Sheet'!Q22*2.5,"Error")))))))))))</f>
        <v>0</v>
      </c>
      <c r="AP22" s="59">
        <f>IF($AB$6=1.25,'Master Sheet'!R22*1.25,(IF($AB$6=1.375,'Master Sheet'!R22*1.375,(IF($AB$6=1.5,'Master Sheet'!R22*1.5,(IF($AB$6=1.625,'Master Sheet'!R22*1.625,(IF($AB$6=1.75,'Master Sheet'!R22*1.75,(IF($AB$6=2,'Master Sheet'!R22*2,"Error")))))))))))</f>
        <v>0</v>
      </c>
      <c r="AQ22" s="60">
        <f>IF($AC$6=1.05,'Master Sheet'!S22*1.05,(IF($AC$6=0.975,'Master Sheet'!S22*0.975,(IF($AC$6=0.95,'Master Sheet'!S22*0.95,(IF($AC$6=0.925,'Master Sheet'!S22*0.925,(IF($AC$6=0.9,'Master Sheet'!S22*0.9,(IF($AC$6=0.875,'Master Sheet'!S22*0.875,"Error")))))))))))</f>
        <v>0</v>
      </c>
      <c r="AR22" s="58">
        <f>IF($AA$7=4,'Master Sheet'!T22*4,(IF($AA$7=3.5,'Master Sheet'!T22*3.5,(IF($AA$7=3.25,'Master Sheet'!T22*3.25,(IF($AA$7=3,'Master Sheet'!T22*3,(IF($AA$7=2.75,'Master Sheet'!T22*2.75,(IF($AA$7=2.5,'Master Sheet'!T22*2.5,"Error")))))))))))</f>
        <v>0</v>
      </c>
      <c r="AS22" s="59">
        <f>IF($AB$7=1.25,'Master Sheet'!U22*1.25,(IF($AB$7=1.375,'Master Sheet'!U22*1.375,(IF($AB$7=1.5,'Master Sheet'!U22*1.5,(IF($AB$7=1.625,'Master Sheet'!U22*1.625,(IF($AB$7=1.75,'Master Sheet'!U22*1.75,(IF($AB$7=2,'Master Sheet'!U22*2,"Error")))))))))))</f>
        <v>0</v>
      </c>
      <c r="AT22" s="60">
        <f>IF($AC$7=1.05,'Master Sheet'!V22*1.05,(IF($AC$7=0.975,'Master Sheet'!V22*0.975,(IF($AC$7=0.95,'Master Sheet'!V22*0.95,(IF($AC$7=0.925,'Master Sheet'!V22*0.925,(IF($AC$7=0.9,'Master Sheet'!V22*0.9,(IF($AC$7=0.875,'Master Sheet'!V22*0.875,"Error")))))))))))</f>
        <v>0</v>
      </c>
      <c r="AU22" s="58">
        <f>IF($AA$8=4,'Master Sheet'!W22*4,(IF($AA$8=3.5,'Master Sheet'!W22*3.5,(IF($AA$8=3.25,'Master Sheet'!W22*3.25,(IF($AA$8=3,'Master Sheet'!W22*3,(IF($AA$8=2.75,'Master Sheet'!W22*2.75,(IF($AA$8=2.5,'Master Sheet'!W22*2.5,"Error")))))))))))</f>
        <v>0</v>
      </c>
      <c r="AV22" s="59">
        <f>IF($AB$8=1.25,'Master Sheet'!X22*1.25,(IF($AB$8=1.375,'Master Sheet'!X22*1.375,(IF($AB$8=1.5,'Master Sheet'!X22*1.5,(IF($AB$8=1.625,'Master Sheet'!X22*1.625,(IF($AB$8=1.75,'Master Sheet'!X22*1.75,(IF($AB$8=2,'Master Sheet'!X22*2,"Error")))))))))))</f>
        <v>0</v>
      </c>
      <c r="AW22" s="60">
        <f>IF($AC$8=1.05,'Master Sheet'!Y22*1.05,(IF($AC$8=0.975,'Master Sheet'!Y22*0.975,(IF($AC$8=0.95,'Master Sheet'!Y22*0.95,(IF($AC$8=0.925,'Master Sheet'!Y22*0.925,(IF($AC$8=0.9,'Master Sheet'!Y22*0.9,(IF($AC$8=0.875,'Master Sheet'!Y22*0.875,"Error")))))))))))</f>
        <v>0</v>
      </c>
      <c r="AX22" s="58">
        <f>IF($AA$9=4,'Master Sheet'!Z22*4,(IF($AA$9=3.5,'Master Sheet'!Z22*3.5,(IF($AA$9=3.25,'Master Sheet'!Z22*3.25,(IF($AA$9=3,'Master Sheet'!Z22*3,(IF($AA$9=2.75,'Master Sheet'!Z22*2.75,(IF($AA$9=2.5,'Master Sheet'!Z22*2.5,"Error")))))))))))</f>
        <v>0</v>
      </c>
      <c r="AY22" s="59">
        <f>IF($AB$9=1.25,'Master Sheet'!AA22*1.25,(IF($AB$9=1.375,'Master Sheet'!AA22*1.375,(IF($AB$9=1.5,'Master Sheet'!AA22*1.5,(IF($AB$9=1.625,'Master Sheet'!AA22*1.625,(IF($AB$9=1.75,'Master Sheet'!AA22*1.75,(IF($AB$9=2,'Master Sheet'!AA22*2,"Error")))))))))))</f>
        <v>0</v>
      </c>
      <c r="AZ22" s="60">
        <f>IF($AC$9=1.05,'Master Sheet'!AB22*1.05,(IF($AC$9=0.975,'Master Sheet'!AB22*0.975,(IF($AC$9=0.95,'Master Sheet'!AB22*0.95,(IF($AC$9=0.925,'Master Sheet'!AB22*0.925,(IF($AC$9=0.9,'Master Sheet'!AB22*0.9,(IF($AC$9=0.875,'Master Sheet'!AB22*0.875,"Error")))))))))))</f>
        <v>0</v>
      </c>
      <c r="BA22" s="58">
        <f>IF($AA$10=4,'Master Sheet'!AC22*4,(IF($AA$10=3.5,'Master Sheet'!AC22*3.5,(IF($AA$10=3.25,'Master Sheet'!AC22*3.25,(IF($AA$10=3,'Master Sheet'!AC22*3,(IF($AA$10=2.75,'Master Sheet'!AC22*2.75,(IF($AA$10=2.5,'Master Sheet'!AC22*2.5,"Error")))))))))))</f>
        <v>0</v>
      </c>
      <c r="BB22" s="59">
        <f>IF($AB$10=1.25,'Master Sheet'!AD22*1.25,(IF($AB$10=1.375,'Master Sheet'!AD22*1.375,(IF($AB$10=1.5,'Master Sheet'!AD22*1.5,(IF($AB$10=1.625,'Master Sheet'!AD22*1.625,(IF($AB$10=1.75,'Master Sheet'!AD22*1.75,(IF($AB$10=2,'Master Sheet'!AD22*2,"Error")))))))))))</f>
        <v>0</v>
      </c>
      <c r="BC22" s="60">
        <f>IF($AC$10=1.05,'Master Sheet'!AE22*1.05,(IF($AC$10=0.975,'Master Sheet'!AE22*0.975,(IF($AC$10=0.95,'Master Sheet'!AE22*0.95,(IF($AC$10=0.925,'Master Sheet'!AE22*0.925,(IF($AC$10=0.9,'Master Sheet'!AE22*0.9,(IF($AC$10=0.875,'Master Sheet'!AE22*0.875,"Error")))))))))))</f>
        <v>0</v>
      </c>
      <c r="BD22" s="58">
        <f>IF($AA$11=4,'Master Sheet'!AF22*4,(IF($AA$11=3.5,'Master Sheet'!AF22*3.5,(IF($AA$11=3.25,'Master Sheet'!AF22*3.25,(IF($AA$11=3,'Master Sheet'!AF22*3,(IF($AA$11=2.75,'Master Sheet'!AF22*2.75,(IF($AA$11=2.5,'Master Sheet'!AF22*2.5,"Error")))))))))))</f>
        <v>0</v>
      </c>
      <c r="BE22" s="59">
        <f>IF($AB$11=1.25,'Master Sheet'!AG22*1.25,(IF($AB$11=1.375,'Master Sheet'!AG22*1.375,(IF($AB$11=1.5,'Master Sheet'!AG22*1.5,(IF($AB$11=1.625,'Master Sheet'!AG22*1.625,(IF($AB$11=1.75,'Master Sheet'!AG22*1.75,(IF($AB$11=2,'Master Sheet'!AG22*2,"Error")))))))))))</f>
        <v>0</v>
      </c>
      <c r="BF22" s="60">
        <f>IF($AC$11=1.05,'Master Sheet'!AH22*1.05,(IF($AC$11=0.975,'Master Sheet'!AH22*0.975,(IF($AC$11=0.95,'Master Sheet'!AH22*0.95,(IF($AC$11=0.925,'Master Sheet'!AH22*0.925,(IF($AC$11=0.9,'Master Sheet'!AH22*0.9,(IF($AC$11=0.875,'Master Sheet'!AH22*0.875,"Error")))))))))))</f>
        <v>0</v>
      </c>
      <c r="BG22" s="58">
        <f>IF($AA$12=4,'Master Sheet'!AI22*4,(IF($AA$12=3.5,'Master Sheet'!AI22*3.5,(IF($AA$12=3.25,'Master Sheet'!AI22*3.25,(IF($AA$12=3,'Master Sheet'!AI22*3,(IF($AA$12=2.75,'Master Sheet'!AI22*2.75,(IF($AA$12=2.5,'Master Sheet'!AI22*2.5,"Error")))))))))))</f>
        <v>0</v>
      </c>
      <c r="BH22" s="59">
        <f>IF($AB$12=1.25,'Master Sheet'!AJ22*1.25,(IF($AB$12=1.375,'Master Sheet'!AJ22*1.375,(IF($AB$12=1.5,'Master Sheet'!AJ22*1.5,(IF($AB$12=1.625,'Master Sheet'!AJ22*1.625,(IF($AB$12=1.75,'Master Sheet'!AJ22*1.75,(IF($AB$12=2,'Master Sheet'!AJ22*2,"Error")))))))))))</f>
        <v>0</v>
      </c>
      <c r="BI22" s="60">
        <f>IF($AC$12=1.05,'Master Sheet'!AK22*1.05,(IF($AC$12=0.975,'Master Sheet'!AK22*0.975,(IF($AC$12=0.95,'Master Sheet'!AK22*0.95,(IF($AC$12=0.925,'Master Sheet'!AK22*0.925,(IF($AC$12=0.9,'Master Sheet'!AK22*0.9,(IF($AC$12=0.875,'Master Sheet'!AK22*0.875,"Error")))))))))))</f>
        <v>0</v>
      </c>
      <c r="BJ22" s="58">
        <f>IF($AA$13=4,'Master Sheet'!AL22*4,(IF($AA$13=3.5,'Master Sheet'!AL22*3.5,(IF($AA$13=3.25,'Master Sheet'!AL22*3.25,(IF($AA$13=3,'Master Sheet'!AL22*3,(IF($AA$13=2.75,'Master Sheet'!AL22*2.75,(IF($AA$13=2.5,'Master Sheet'!AL22*2.5,"Error")))))))))))</f>
        <v>0</v>
      </c>
      <c r="BK22" s="59">
        <f>IF($AB$13=1.25,'Master Sheet'!AM22*1.25,(IF($AB$13=1.375,'Master Sheet'!AM22*1.375,(IF($AB$13=1.5,'Master Sheet'!AM22*1.5,(IF($AB$13=1.625,'Master Sheet'!AM22*1.625,(IF($AB$13=1.75,'Master Sheet'!AM22*1.75,(IF($AB$13=2,'Master Sheet'!AM22*2,"Error")))))))))))</f>
        <v>0</v>
      </c>
      <c r="BL22" s="60">
        <f>IF($AC$13=1.05,'Master Sheet'!AN22*1.05,(IF($AC$13=0.975,'Master Sheet'!AN22*0.975,(IF($AC$13=0.95,'Master Sheet'!AN22*0.95,(IF($AC$13=0.925,'Master Sheet'!AN22*0.925,(IF($AC$13=0.9,'Master Sheet'!AN22*0.9,(IF($AC$13=0.875,'Master Sheet'!AN22*0.875,"Error")))))))))))</f>
        <v>0</v>
      </c>
      <c r="BM22" s="58">
        <f>IF($AA$14=4,'Master Sheet'!AO22*4,(IF($AA$14=3.5,'Master Sheet'!AO22*3.5,(IF($AA$14=3.25,'Master Sheet'!AO22*3.25,(IF($AA$14=3,'Master Sheet'!AO22*3,(IF($AA$14=2.75,'Master Sheet'!AO22*2.75,(IF($AA$14=2.5,'Master Sheet'!AO22*2.5,"Error")))))))))))</f>
        <v>0</v>
      </c>
      <c r="BN22" s="59">
        <f>IF($AB$14=1.25,'Master Sheet'!AP22*1.25,(IF($AB$14=1.375,'Master Sheet'!AP22*1.375,(IF($AB$14=1.5,'Master Sheet'!AP22*1.5,(IF($AB$14=1.625,'Master Sheet'!AP22*1.625,(IF($AB$14=1.75,'Master Sheet'!AP22*1.75,(IF($AB$14=2,'Master Sheet'!AP22*2,"Error")))))))))))</f>
        <v>0</v>
      </c>
      <c r="BO22" s="60">
        <f>IF($AC$14=1.05,'Master Sheet'!AQ22*1.05,(IF($AC$14=0.975,'Master Sheet'!AQ22*0.975,(IF($AC$14=0.95,'Master Sheet'!AQ22*0.95,(IF($AC$14=0.925,'Master Sheet'!AQ22*0.925,(IF($AC$14=0.9,'Master Sheet'!AQ22*0.9,(IF($AC$14=0.875,'Master Sheet'!AQ22*0.875,"Error")))))))))))</f>
        <v>0</v>
      </c>
      <c r="BP22" s="58">
        <f>IF($AA$15=4,'Master Sheet'!AR22*4,(IF($AA$15=3.5,'Master Sheet'!AR22*3.5,(IF($AA$15=3.25,'Master Sheet'!AR22*3.25,(IF($AA$15=3,'Master Sheet'!AR22*3,(IF($AA$15=2.75,'Master Sheet'!AR22*2.75,(IF($AA$15=2.5,'Master Sheet'!AR22*2.5,"Error")))))))))))</f>
        <v>0</v>
      </c>
      <c r="BQ22" s="59">
        <f>IF($AB$15=1.25,'Master Sheet'!AS22*1.25,(IF($AB$15=1.375,'Master Sheet'!AS22*1.375,(IF($AB$15=1.5,'Master Sheet'!AS22*1.5,(IF($AB$15=1.625,'Master Sheet'!AS22*1.625,(IF($AB$15=1.75,'Master Sheet'!AS22*1.75,(IF($AB$15=2,'Master Sheet'!AS22*2,"Error")))))))))))</f>
        <v>0</v>
      </c>
      <c r="BR22" s="60">
        <f>IF($AC$15=1.05,'Master Sheet'!AT22*1.05,(IF($AC$15=0.975,'Master Sheet'!AT22*0.975,(IF($AC$15=0.95,'Master Sheet'!AT22*0.95,(IF($AC$15=0.925,'Master Sheet'!AT22*0.925,(IF($AC$15=0.9,'Master Sheet'!AT22*0.9,(IF($AC$15=0.875,'Master Sheet'!AT22*0.875,"Error")))))))))))</f>
        <v>0</v>
      </c>
      <c r="BS22" s="58">
        <f>IF($AA$16=4,'Master Sheet'!AU22*4,(IF($AA$16=3.5,'Master Sheet'!AU22*3.5,(IF($AA$16=3.25,'Master Sheet'!AU22*3.25,(IF($AA$16=3,'Master Sheet'!AU22*3,(IF($AA$16=2.75,'Master Sheet'!AU22*2.75,(IF($AA$16=2.5,'Master Sheet'!AU22*2.5,"Error")))))))))))</f>
        <v>0</v>
      </c>
      <c r="BT22" s="59">
        <f>IF($AB$16=1.25,'Master Sheet'!AV22*1.25,(IF($AB$16=1.375,'Master Sheet'!AV22*1.375,(IF($AB$16=1.5,'Master Sheet'!AV22*1.5,(IF($AB$16=1.625,'Master Sheet'!AV22*1.625,(IF($AB$16=1.75,'Master Sheet'!AV22*1.75,(IF($AB$16=2,'Master Sheet'!AV22*2,"Error")))))))))))</f>
        <v>0</v>
      </c>
      <c r="BU22" s="60">
        <f>IF($AC$16=1.05,'Master Sheet'!AW22*1.05,(IF($AC$16=0.975,'Master Sheet'!AW22*0.975,(IF($AC$16=0.95,'Master Sheet'!AW22*0.95,(IF($AC$16=0.925,'Master Sheet'!AW22*0.925,(IF($AC$16=0.9,'Master Sheet'!AW22*0.9,(IF($AC$16=0.875,'Master Sheet'!AW22*0.875,"Error")))))))))))</f>
        <v>0</v>
      </c>
      <c r="BV22" s="58">
        <f>IF($AA$17=4,'Master Sheet'!AX22*4,(IF($AA$17=3.5,'Master Sheet'!AX22*3.5,(IF($AA$17=3.25,'Master Sheet'!AX22*3.25,(IF($AA$17=3,'Master Sheet'!AX22*3,(IF($AA$17=2.75,'Master Sheet'!AX22*2.75,(IF($AA$17=2.5,'Master Sheet'!AX22*2.5,"Error")))))))))))</f>
        <v>0</v>
      </c>
      <c r="BW22" s="59">
        <f>IF($AB$17=1.25,'Master Sheet'!AY22*1.25,(IF($AB$17=1.375,'Master Sheet'!AY22*1.375,(IF($AB$17=1.5,'Master Sheet'!AY22*1.5,(IF($AB$17=1.625,'Master Sheet'!AY22*1.625,(IF($AB$17=1.75,'Master Sheet'!AY22*1.75,(IF($AB$17=2,'Master Sheet'!AY22*2,"Error")))))))))))</f>
        <v>0</v>
      </c>
      <c r="BX22" s="60">
        <f>IF($AC$17=1.05,'Master Sheet'!AZ22*1.05,(IF($AC$17=0.975,'Master Sheet'!AZ22*0.975,(IF($AC$17=0.95,'Master Sheet'!AZ22*0.95,(IF($AC$17=0.925,'Master Sheet'!AZ22*0.925,(IF($AC$17=0.9,'Master Sheet'!AZ22*0.9,(IF($AC$17=0.875,'Master Sheet'!AZ22*0.875,"Error")))))))))))</f>
        <v>0</v>
      </c>
      <c r="BY22" s="58">
        <f>IF($AA$18=4,'Master Sheet'!BA22*4,(IF($AA$18=3.5,'Master Sheet'!BA22*3.5,(IF($AA$18=3.25,'Master Sheet'!BA22*3.25,(IF($AA$18=3,'Master Sheet'!BA22*3,(IF($AA$18=2.75,'Master Sheet'!BA22*2.75,(IF($AA$18=2.5,'Master Sheet'!BA22*2.5,"Error")))))))))))</f>
        <v>0</v>
      </c>
      <c r="BZ22" s="59">
        <f>IF($AB$18=1.25,'Master Sheet'!BB22*1.25,(IF($AB$18=1.375,'Master Sheet'!BB22*1.375,(IF($AB$18=1.5,'Master Sheet'!BB22*1.5,(IF($AB$18=1.625,'Master Sheet'!BB22*1.625,(IF($AB$18=1.75,'Master Sheet'!BB22*1.75,(IF($AB$18=2,'Master Sheet'!BB22*2,"Error")))))))))))</f>
        <v>0</v>
      </c>
      <c r="CA22" s="60">
        <f>IF($AC$18=1.05,'Master Sheet'!BC22*1.05,(IF($AC$18=0.975,'Master Sheet'!BC22*0.975,(IF($AC$18=0.95,'Master Sheet'!BC22*0.95,(IF($AC$18=0.925,'Master Sheet'!BC22*0.925,(IF($AC$18=0.9,'Master Sheet'!BC22*0.9,(IF($AC$18=0.875,'Master Sheet'!BC22*0.875,"Error")))))))))))</f>
        <v>0</v>
      </c>
      <c r="CB22" s="58">
        <f>IF($AA$19=4,'Master Sheet'!BD22*4,(IF($AA$19=3.5,'Master Sheet'!BD22*3.5,(IF($AA$19=3.25,'Master Sheet'!BD22*3.25,(IF($AA$19=3,'Master Sheet'!BD22*3,(IF($AA$19=2.75,'Master Sheet'!BD22*2.75,(IF($AA$19=2.5,'Master Sheet'!BD22*2.5,"Error")))))))))))</f>
        <v>0</v>
      </c>
      <c r="CC22" s="59">
        <f>IF($AB$19=1.25,'Master Sheet'!BE22*1.25,(IF($AB$19=1.375,'Master Sheet'!BE22*1.375,(IF($AB$19=1.5,'Master Sheet'!BE22*1.5,(IF($AB$19=1.625,'Master Sheet'!BE22*1.625,(IF($AB$19=1.75,'Master Sheet'!BE22*1.75,(IF($AB$19=2,'Master Sheet'!BE22*2,"Error")))))))))))</f>
        <v>0</v>
      </c>
      <c r="CD22" s="60">
        <f>IF($AC$19=1.05,'Master Sheet'!BF22*1.05,(IF($AC$19=0.975,'Master Sheet'!BF22*0.975,(IF($AC$19=0.95,'Master Sheet'!BF22*0.95,(IF($AC$19=0.925,'Master Sheet'!BF22*0.925,(IF($AC$19=0.9,'Master Sheet'!BF22*0.9,(IF($AC$19=0.875,'Master Sheet'!BF22*0.875,"Error")))))))))))</f>
        <v>0</v>
      </c>
      <c r="CE22" s="58">
        <f>IF($AA$20=4,'Master Sheet'!BG22*4,(IF($AA$20=3.5,'Master Sheet'!BG22*3.5,(IF($AA$20=3.25,'Master Sheet'!BG22*3.25,(IF($AA$20=3,'Master Sheet'!BG22*3,(IF($AA$20=2.75,'Master Sheet'!BG22*2.75,(IF($AA$20=2.5,'Master Sheet'!BG22*2.5,"Error")))))))))))</f>
        <v>0</v>
      </c>
      <c r="CF22" s="59">
        <f>IF($AB$20=1.25,'Master Sheet'!BH22*1.25,(IF($AB$20=1.375,'Master Sheet'!BH22*1.375,(IF($AB$20=1.5,'Master Sheet'!BH22*1.5,(IF($AB$20=1.625,'Master Sheet'!BH22*1.625,(IF($AB$20=1.75,'Master Sheet'!BH22*1.75,(IF($AB$20=2,'Master Sheet'!BH22*2,"Error")))))))))))</f>
        <v>0</v>
      </c>
      <c r="CG22" s="60">
        <f>IF($AC$20=1.05,'Master Sheet'!BI22*1.05,(IF($AC$20=0.975,'Master Sheet'!BI22*0.975,(IF($AC$20=0.95,'Master Sheet'!BI22*0.95,(IF($AC$20=0.925,'Master Sheet'!BI22*0.925,(IF($AC$20=0.9,'Master Sheet'!BI22*0.9,(IF($AC$20=0.875,'Master Sheet'!BI22*0.875,"Error")))))))))))</f>
        <v>0</v>
      </c>
      <c r="CH22" s="58">
        <f>IF($AA$21=4,'Master Sheet'!BJ22*4,(IF($AA$21=3.5,'Master Sheet'!BJ22*3.5,(IF($AA$21=3.25,'Master Sheet'!BJ22*3.25,(IF($AA$21=3,'Master Sheet'!BJ22*3,(IF($AA$21=2.75,'Master Sheet'!BJ22*2.75,(IF($AA$21=2.5,'Master Sheet'!BJ22*2.5,"Error")))))))))))</f>
        <v>0</v>
      </c>
      <c r="CI22" s="59">
        <f>IF($AB$21=1.25,'Master Sheet'!BK22*1.25,(IF($AB$21=1.375,'Master Sheet'!BK22*1.375,(IF($AB$21=1.5,'Master Sheet'!BK22*1.5,(IF($AB$21=1.625,'Master Sheet'!BK22*1.625,(IF($AB$21=1.75,'Master Sheet'!BK22*1.75,(IF($AB$21=2,'Master Sheet'!BK22*2,"Error")))))))))))</f>
        <v>0</v>
      </c>
      <c r="CJ22" s="60">
        <f>IF($AC$21=1.05,'Master Sheet'!BL22*1.05,(IF($AC$21=0.975,'Master Sheet'!BL22*0.975,(IF($AC$21=0.95,'Master Sheet'!BL22*0.95,(IF($AC$21=0.925,'Master Sheet'!BL22*0.925,(IF($AC$21=0.9,'Master Sheet'!BL22*0.9,(IF($AC$21=0.875,'Master Sheet'!BL22*0.875,"Error")))))))))))</f>
        <v>0</v>
      </c>
      <c r="CK22" s="58">
        <f>IF($AA$22=4,'Master Sheet'!BM22*4,(IF($AA$22=3.5,'Master Sheet'!BM22*3.5,(IF($AA$22=3.25,'Master Sheet'!BM22*3.25,(IF($AA$22=3,'Master Sheet'!BM22*3,(IF($AA$22=2.75,'Master Sheet'!BM22*2.75,(IF($AA$22=2.5,'Master Sheet'!BM22*2.5,"Error")))))))))))</f>
        <v>0</v>
      </c>
      <c r="CL22" s="59">
        <f>IF($AB$22=1.25,'Master Sheet'!BN22*1.25,(IF($AB$22=1.375,'Master Sheet'!BN22*1.375,(IF($AB$22=1.5,'Master Sheet'!BN22*1.5,(IF($AB$22=1.625,'Master Sheet'!BN22*1.625,(IF($AB$22=1.75,'Master Sheet'!BN22*1.75,(IF($AB$22=2,'Master Sheet'!BN22*2,"Error")))))))))))</f>
        <v>0</v>
      </c>
      <c r="CM22" s="60">
        <f>IF($AC$22=1.05,'Master Sheet'!BO22*1.05,(IF($AC$22=0.975,'Master Sheet'!BO22*0.975,(IF($AC$22=0.95,'Master Sheet'!BO22*0.95,(IF($AC$22=0.925,'Master Sheet'!BO22*0.925,(IF($AC$22=0.9,'Master Sheet'!BO22*0.9,(IF($AC$22=0.875,'Master Sheet'!BO22*0.875,"Error")))))))))))</f>
        <v>0</v>
      </c>
      <c r="CN22" s="58">
        <f>IF($AA$23=4,'Master Sheet'!BP22*4,(IF($AA$23=3.5,'Master Sheet'!BP22*3.5,(IF($AA$23=3.25,'Master Sheet'!BP22*3.25,(IF($AA$23=3,'Master Sheet'!BP22*3,(IF($AA$23=2.75,'Master Sheet'!BP22*2.75,(IF($AA$23=2.5,'Master Sheet'!BP22*2.5,"Error")))))))))))</f>
        <v>0</v>
      </c>
      <c r="CO22" s="59">
        <f>IF($AB$23=1.25,'Master Sheet'!BQ22*1.25,(IF($AB$23=1.375,'Master Sheet'!BQ22*1.375,(IF($AB$23=1.5,'Master Sheet'!BQ22*1.5,(IF($AB$23=1.625,'Master Sheet'!BQ22*1.625,(IF($AB$23=1.75,'Master Sheet'!BQ22*1.75,(IF($AB$23=2,'Master Sheet'!BQ22*2,"Error")))))))))))</f>
        <v>0</v>
      </c>
      <c r="CP22" s="60">
        <f>IF($AC$23=1.05,'Master Sheet'!BR22*1.05,(IF($AC$23=0.975,'Master Sheet'!BR22*0.975,(IF($AC$23=0.95,'Master Sheet'!BR22*0.95,(IF($AC$23=0.925,'Master Sheet'!BR22*0.925,(IF($AC$23=0.9,'Master Sheet'!BR22*0.9,(IF($AC$23=0.875,'Master Sheet'!BR22*0.875,"Error")))))))))))</f>
        <v>0</v>
      </c>
      <c r="CQ22" s="58">
        <f>IF($AA$24=4,'Master Sheet'!BS22*4,(IF($AA$24=3.5,'Master Sheet'!BS22*3.5,(IF($AA$24=3.25,'Master Sheet'!BS22*3.25,(IF($AA$24=3,'Master Sheet'!BS22*3,(IF($AA$24=2.75,'Master Sheet'!BS22*2.75,(IF($AA$24=2.5,'Master Sheet'!BS22*2.5,"Error")))))))))))</f>
        <v>0</v>
      </c>
      <c r="CR22" s="59">
        <f>IF($AB$24=1.25,'Master Sheet'!BT22*1.25,(IF($AB$24=1.375,'Master Sheet'!BT22*1.375,(IF($AB$24=1.5,'Master Sheet'!BT22*1.5,(IF($AB$24=1.625,'Master Sheet'!BT22*1.625,(IF($AB$24=1.75,'Master Sheet'!BT22*1.75,(IF($AB$24=2,'Master Sheet'!BT22*2,"Error")))))))))))</f>
        <v>0</v>
      </c>
      <c r="CS22" s="60">
        <f>IF($AC$24=1.05,'Master Sheet'!BU22*1.05,(IF($AC$24=0.975,'Master Sheet'!BU22*0.975,(IF($AC$24=0.95,'Master Sheet'!BU22*0.95,(IF($AC$24=0.925,'Master Sheet'!BU22*0.925,(IF($AC$24=0.9,'Master Sheet'!BU22*0.9,(IF($AC$24=0.875,'Master Sheet'!BU22*0.875,"Error")))))))))))</f>
        <v>0</v>
      </c>
      <c r="CT22" s="58">
        <f>IF($AA$25=4,'Master Sheet'!BV22*4,(IF($AA$25=3.5,'Master Sheet'!BV22*3.5,(IF($AA$25=3.25,'Master Sheet'!BV22*3.25,(IF($AA$25=3,'Master Sheet'!BV22*3,(IF($AA$25=2.75,'Master Sheet'!BV22*2.75,(IF($AA$25=2.5,'Master Sheet'!BV22*2.5,"Error")))))))))))</f>
        <v>0</v>
      </c>
      <c r="CU22" s="59">
        <f>IF($AB$25=1.25,'Master Sheet'!BW22*1.25,(IF($AB$25=1.375,'Master Sheet'!BW22*1.375,(IF($AB$25=1.5,'Master Sheet'!BW22*1.5,(IF($AB$25=1.625,'Master Sheet'!BW22*1.625,(IF($AB$25=1.75,'Master Sheet'!BW22*1.75,(IF($AB$25=2,'Master Sheet'!BW22*2,"Error")))))))))))</f>
        <v>0</v>
      </c>
      <c r="CV22" s="60">
        <f>IF($AC$25=1.05,'Master Sheet'!BX22*1.05,(IF($AC$25=0.975,'Master Sheet'!BX22*0.975,(IF($AC$25=0.95,'Master Sheet'!BX22*0.95,(IF($AC$25=0.925,'Master Sheet'!BX22*0.925,(IF($AC$25=0.9,'Master Sheet'!BX22*0.9,(IF($AC$25=0.875,'Master Sheet'!BX22*0.875,"Error")))))))))))</f>
        <v>0</v>
      </c>
      <c r="CW22" s="58">
        <f>IF($AA$26=4,'Master Sheet'!BY22*4,(IF($AA$26=3.5,'Master Sheet'!BY22*3.5,(IF($AA$26=3.25,'Master Sheet'!BY22*3.25,(IF($AA$26=3,'Master Sheet'!BY22*3,(IF($AA$26=2.75,'Master Sheet'!BY22*2.75,(IF($AA$26=2.5,'Master Sheet'!BY22*2.5,"Error")))))))))))</f>
        <v>0</v>
      </c>
      <c r="CX22" s="59">
        <f>IF($AB$26=1.25,'Master Sheet'!BZ22*1.25,(IF($AB$26=1.375,'Master Sheet'!BZ22*1.375,(IF($AB$26=1.5,'Master Sheet'!BZ22*1.5,(IF($AB$26=1.625,'Master Sheet'!BZ22*1.625,(IF($AB$26=1.75,'Master Sheet'!BZ22*1.75,(IF($AB$26=2,'Master Sheet'!BZ22*2,"Error")))))))))))</f>
        <v>0</v>
      </c>
      <c r="CY22" s="60">
        <f>IF($AC$26=1.05,'Master Sheet'!CA22*1.05,(IF($AC$26=0.975,'Master Sheet'!CA22*0.975,(IF($AC$26=0.95,'Master Sheet'!CA22*0.95,(IF($AC$26=0.925,'Master Sheet'!CA22*0.925,(IF($AC$26=0.9,'Master Sheet'!CA22*0.9,(IF($AC$26=0.875,'Master Sheet'!CA22*0.875,"Error")))))))))))</f>
        <v>0</v>
      </c>
      <c r="CZ22" s="58">
        <f>IF($AA$27=4,'Master Sheet'!CB22*4,(IF($AA$27=3.5,'Master Sheet'!CB22*3.5,(IF($AA$27=3.25,'Master Sheet'!CB22*3.25,(IF($AA$27=3,'Master Sheet'!CB22*3,(IF($AA$27=2.75,'Master Sheet'!CB22*2.75,(IF($AA$27=2.5,'Master Sheet'!CB22*2.5,"Error")))))))))))</f>
        <v>0</v>
      </c>
      <c r="DA22" s="59">
        <f>IF($AB$27=1.25,'Master Sheet'!CC22*1.25,(IF($AB$27=1.375,'Master Sheet'!CC22*1.375,(IF($AB$27=1.5,'Master Sheet'!CC22*1.5,(IF($AB$27=1.625,'Master Sheet'!CC22*1.625,(IF($AB$27=1.75,'Master Sheet'!CC22*1.75,(IF($AB$27=2,'Master Sheet'!CC22*2,"Error")))))))))))</f>
        <v>0</v>
      </c>
      <c r="DB22" s="60">
        <f>IF($AC$27=1.05,'Master Sheet'!CD22*1.05,(IF($AC$27=0.975,'Master Sheet'!CD22*0.975,(IF($AC$27=0.95,'Master Sheet'!CD22*0.95,(IF($AC$27=0.925,'Master Sheet'!CD22*0.925,(IF($AC$27=0.9,'Master Sheet'!CD22*0.9,(IF($AC$27=0.875,'Master Sheet'!CD22*0.875,"Error")))))))))))</f>
        <v>0</v>
      </c>
      <c r="DC22">
        <f t="shared" si="10"/>
        <v>0</v>
      </c>
      <c r="DD22">
        <f t="shared" si="10"/>
        <v>0</v>
      </c>
      <c r="DE22">
        <f t="shared" si="10"/>
        <v>0</v>
      </c>
      <c r="DF22" s="5" t="s">
        <v>13</v>
      </c>
      <c r="DG22" t="str">
        <f>(IF('Master Sheet'!E22=0,"NGP",(((DC22+DE22)-DD22)/'Master Sheet'!E22)))</f>
        <v>NGP</v>
      </c>
      <c r="DI22" t="str">
        <f>(IF('Master Sheet'!E22=0,"NGP",(((DC22+DE22))/'Master Sheet'!E22)))</f>
        <v>NGP</v>
      </c>
      <c r="DJ22" s="5" t="s">
        <v>13</v>
      </c>
      <c r="DK22">
        <f>((IF('Master Sheet'!E22=0,$DM$4,((((DC22+DE22)-DD22)/'Master Sheet'!E22)+$DM$8))))</f>
        <v>-1.53125</v>
      </c>
    </row>
    <row r="23" spans="1:115">
      <c r="A23" s="5" t="s">
        <v>3</v>
      </c>
      <c r="B23" t="str">
        <f>IF('Master Sheet'!F23=1,"Yes","No")</f>
        <v>No</v>
      </c>
      <c r="C23" t="str">
        <f t="shared" si="1"/>
        <v>N/A</v>
      </c>
      <c r="D23" s="57"/>
      <c r="E23" s="5" t="s">
        <v>3</v>
      </c>
      <c r="F23" t="str">
        <f>IF('Master Sheet'!F23=0.75,"Yes",IF(AND('Master Sheet'!F23&gt;0.75,'Master Sheet'!F23&lt;1),"Yes","No"))</f>
        <v>No</v>
      </c>
      <c r="G23" t="str">
        <f t="shared" si="2"/>
        <v>N/A</v>
      </c>
      <c r="H23" s="57"/>
      <c r="I23" s="5" t="s">
        <v>3</v>
      </c>
      <c r="J23" t="str">
        <f>IF('Master Sheet'!F23=0.5,"Yes",IF(AND('Master Sheet'!F23&gt;0.5,'Master Sheet'!F23&lt;0.75),"Yes","No"))</f>
        <v>No</v>
      </c>
      <c r="K23" t="str">
        <f t="shared" si="3"/>
        <v>N/A</v>
      </c>
      <c r="L23" s="57"/>
      <c r="M23" s="5" t="s">
        <v>3</v>
      </c>
      <c r="N23" t="str">
        <f>IF('Master Sheet'!F23=0.25,"Yes",IF(AND('Master Sheet'!F23&gt;0.25,'Master Sheet'!F23&lt;0.5),"Yes","No"))</f>
        <v>No</v>
      </c>
      <c r="O23" t="str">
        <f t="shared" si="4"/>
        <v>N/A</v>
      </c>
      <c r="P23" s="57"/>
      <c r="Q23" s="5" t="s">
        <v>3</v>
      </c>
      <c r="R23" t="str">
        <f>IF('Master Sheet'!F23=0.001,"Yes",IF(AND('Master Sheet'!F23&gt;0,'Master Sheet'!F23&lt;0.25),"Yes","No"))</f>
        <v>No</v>
      </c>
      <c r="S23" t="str">
        <f t="shared" si="5"/>
        <v>N/A</v>
      </c>
      <c r="T23" s="57"/>
      <c r="U23" s="5" t="s">
        <v>3</v>
      </c>
      <c r="V23" t="str">
        <f>IF('Master Sheet'!F23=0,"Yes","No")</f>
        <v>Yes</v>
      </c>
      <c r="W23">
        <f t="shared" si="6"/>
        <v>2.5</v>
      </c>
      <c r="X23" s="57"/>
      <c r="Z23" s="5" t="s">
        <v>3</v>
      </c>
      <c r="AA23">
        <f t="shared" si="7"/>
        <v>2.5</v>
      </c>
      <c r="AB23">
        <f t="shared" si="8"/>
        <v>2</v>
      </c>
      <c r="AC23">
        <f t="shared" si="9"/>
        <v>0.875</v>
      </c>
      <c r="AE23" s="5" t="s">
        <v>3</v>
      </c>
      <c r="AF23" s="58">
        <f>IF($AA$3=4,'Master Sheet'!H23*4,(IF($AA$3=3.5,'Master Sheet'!H23*3.5,(IF($AA$3=3.25,'Master Sheet'!H23*3.25,(IF($AA$3=3,'Master Sheet'!H23*3,(IF($AA$3=2.75,'Master Sheet'!H23*2.75,(IF($AA$3=2.5,'Master Sheet'!H23*2.5,"Error")))))))))))</f>
        <v>0</v>
      </c>
      <c r="AG23" s="59">
        <f>IF($AB$3=1.25,'Master Sheet'!I23*1.25,(IF($AB$3=1.375,'Master Sheet'!I23*1.375,(IF($AB$3=1.5,'Master Sheet'!I23*1.5,(IF($AB$3=1.625,'Master Sheet'!I23*1.625,(IF($AB$3=1.75,'Master Sheet'!I23*1.75,(IF($AB$3=2,'Master Sheet'!I23*2,"Error")))))))))))</f>
        <v>0</v>
      </c>
      <c r="AH23" s="60">
        <f>IF($AC$3=1.05,'Master Sheet'!J23*1.05,(IF($AC$3=0.975,'Master Sheet'!J23*0.975,(IF($AC$3=0.95,'Master Sheet'!J23*0.95,(IF($AC$3=0.925,'Master Sheet'!J23*0.925,(IF($AC$3=0.9,'Master Sheet'!J23*0.9,(IF($AC$3=0.875,'Master Sheet'!J23*0.875,"Error")))))))))))</f>
        <v>0</v>
      </c>
      <c r="AI23" s="58">
        <f>IF($AA$4=4,'Master Sheet'!K23*4,(IF($AA$4=3.5,'Master Sheet'!K23*3.5,(IF($AA$4=3.25,'Master Sheet'!K23*3.25,(IF($AA$4=3,'Master Sheet'!K23*3,(IF($AA$4=2.75,'Master Sheet'!K23*2.75,(IF($AA$4=2.5,'Master Sheet'!K23*2.5,"Error")))))))))))</f>
        <v>0</v>
      </c>
      <c r="AJ23" s="59">
        <f>IF($AB$4=1.25,'Master Sheet'!L23*1.25,(IF($AB$4=1.375,'Master Sheet'!L23*1.375,(IF($AB$4=1.5,'Master Sheet'!L23*1.5,(IF($AB$4=1.625,'Master Sheet'!L23*1.625,(IF($AB$4=1.75,'Master Sheet'!L23*1.75,(IF($AB$4=2,'Master Sheet'!L23*2,"Error")))))))))))</f>
        <v>0</v>
      </c>
      <c r="AK23" s="60">
        <f>IF($AC$4=1.05,'Master Sheet'!M23*1.05,(IF($AC$4=0.975,'Master Sheet'!M23*0.975,(IF($AC$4=0.95,'Master Sheet'!M23*0.95,(IF($AC$4=0.925,'Master Sheet'!M23*0.925,(IF($AC$4=0.9,'Master Sheet'!M23*0.9,(IF($AC$4=0.875,'Master Sheet'!M23*0.875,"Error")))))))))))</f>
        <v>0</v>
      </c>
      <c r="AL23" s="58">
        <f>IF($AA$5=4,'Master Sheet'!N23*4,(IF($AA$5=3.5,'Master Sheet'!N23*3.5,(IF($AA$5=3.25,'Master Sheet'!N23*3.25,(IF($AA$5=3,'Master Sheet'!N23*3,(IF($AA$5=2.75,'Master Sheet'!N23*2.75,(IF($AA$5=2.5,'Master Sheet'!N23*2.5,"Error")))))))))))</f>
        <v>0</v>
      </c>
      <c r="AM23" s="59">
        <f>IF($AB$5=1.25,'Master Sheet'!O23*1.25,(IF($AB$5=1.375,'Master Sheet'!O23*1.375,(IF($AB$5=1.5,'Master Sheet'!O23*1.5,(IF($AB$5=1.625,'Master Sheet'!O23*1.625,(IF($AB$5=1.75,'Master Sheet'!O23*1.75,(IF($AB$5=2,'Master Sheet'!O23*2,"Error")))))))))))</f>
        <v>0</v>
      </c>
      <c r="AN23" s="60">
        <f>IF($AC$5=1.05,'Master Sheet'!P23*1.05,(IF($AC$5=0.975,'Master Sheet'!P23*0.975,(IF($AC$5=0.95,'Master Sheet'!P23*0.95,(IF($AC$5=0.925,'Master Sheet'!P23*0.925,(IF($AC$5=0.9,'Master Sheet'!P23*0.9,(IF($AC$5=0.875,'Master Sheet'!P23*0.875,"Error")))))))))))</f>
        <v>0</v>
      </c>
      <c r="AO23" s="58">
        <f>IF($AA$6=4,'Master Sheet'!Q23*4,(IF($AA$6=3.5,'Master Sheet'!Q23*3.5,(IF($AA$6=3.25,'Master Sheet'!Q23*3.25,(IF($AA$6=3,'Master Sheet'!Q23*3,(IF($AA$6=2.75,'Master Sheet'!Q23*2.75,(IF($AA$6=2.5,'Master Sheet'!Q23*2.5,"Error")))))))))))</f>
        <v>0</v>
      </c>
      <c r="AP23" s="59">
        <f>IF($AB$6=1.25,'Master Sheet'!R23*1.25,(IF($AB$6=1.375,'Master Sheet'!R23*1.375,(IF($AB$6=1.5,'Master Sheet'!R23*1.5,(IF($AB$6=1.625,'Master Sheet'!R23*1.625,(IF($AB$6=1.75,'Master Sheet'!R23*1.75,(IF($AB$6=2,'Master Sheet'!R23*2,"Error")))))))))))</f>
        <v>0</v>
      </c>
      <c r="AQ23" s="60">
        <f>IF($AC$6=1.05,'Master Sheet'!S23*1.05,(IF($AC$6=0.975,'Master Sheet'!S23*0.975,(IF($AC$6=0.95,'Master Sheet'!S23*0.95,(IF($AC$6=0.925,'Master Sheet'!S23*0.925,(IF($AC$6=0.9,'Master Sheet'!S23*0.9,(IF($AC$6=0.875,'Master Sheet'!S23*0.875,"Error")))))))))))</f>
        <v>0</v>
      </c>
      <c r="AR23" s="58">
        <f>IF($AA$7=4,'Master Sheet'!T23*4,(IF($AA$7=3.5,'Master Sheet'!T23*3.5,(IF($AA$7=3.25,'Master Sheet'!T23*3.25,(IF($AA$7=3,'Master Sheet'!T23*3,(IF($AA$7=2.75,'Master Sheet'!T23*2.75,(IF($AA$7=2.5,'Master Sheet'!T23*2.5,"Error")))))))))))</f>
        <v>0</v>
      </c>
      <c r="AS23" s="59">
        <f>IF($AB$7=1.25,'Master Sheet'!U23*1.25,(IF($AB$7=1.375,'Master Sheet'!U23*1.375,(IF($AB$7=1.5,'Master Sheet'!U23*1.5,(IF($AB$7=1.625,'Master Sheet'!U23*1.625,(IF($AB$7=1.75,'Master Sheet'!U23*1.75,(IF($AB$7=2,'Master Sheet'!U23*2,"Error")))))))))))</f>
        <v>0</v>
      </c>
      <c r="AT23" s="60">
        <f>IF($AC$7=1.05,'Master Sheet'!V23*1.05,(IF($AC$7=0.975,'Master Sheet'!V23*0.975,(IF($AC$7=0.95,'Master Sheet'!V23*0.95,(IF($AC$7=0.925,'Master Sheet'!V23*0.925,(IF($AC$7=0.9,'Master Sheet'!V23*0.9,(IF($AC$7=0.875,'Master Sheet'!V23*0.875,"Error")))))))))))</f>
        <v>0</v>
      </c>
      <c r="AU23" s="58">
        <f>IF($AA$8=4,'Master Sheet'!W23*4,(IF($AA$8=3.5,'Master Sheet'!W23*3.5,(IF($AA$8=3.25,'Master Sheet'!W23*3.25,(IF($AA$8=3,'Master Sheet'!W23*3,(IF($AA$8=2.75,'Master Sheet'!W23*2.75,(IF($AA$8=2.5,'Master Sheet'!W23*2.5,"Error")))))))))))</f>
        <v>0</v>
      </c>
      <c r="AV23" s="59">
        <f>IF($AB$8=1.25,'Master Sheet'!X23*1.25,(IF($AB$8=1.375,'Master Sheet'!X23*1.375,(IF($AB$8=1.5,'Master Sheet'!X23*1.5,(IF($AB$8=1.625,'Master Sheet'!X23*1.625,(IF($AB$8=1.75,'Master Sheet'!X23*1.75,(IF($AB$8=2,'Master Sheet'!X23*2,"Error")))))))))))</f>
        <v>0</v>
      </c>
      <c r="AW23" s="60">
        <f>IF($AC$8=1.05,'Master Sheet'!Y23*1.05,(IF($AC$8=0.975,'Master Sheet'!Y23*0.975,(IF($AC$8=0.95,'Master Sheet'!Y23*0.95,(IF($AC$8=0.925,'Master Sheet'!Y23*0.925,(IF($AC$8=0.9,'Master Sheet'!Y23*0.9,(IF($AC$8=0.875,'Master Sheet'!Y23*0.875,"Error")))))))))))</f>
        <v>0</v>
      </c>
      <c r="AX23" s="58">
        <f>IF($AA$9=4,'Master Sheet'!Z23*4,(IF($AA$9=3.5,'Master Sheet'!Z23*3.5,(IF($AA$9=3.25,'Master Sheet'!Z23*3.25,(IF($AA$9=3,'Master Sheet'!Z23*3,(IF($AA$9=2.75,'Master Sheet'!Z23*2.75,(IF($AA$9=2.5,'Master Sheet'!Z23*2.5,"Error")))))))))))</f>
        <v>0</v>
      </c>
      <c r="AY23" s="59">
        <f>IF($AB$9=1.25,'Master Sheet'!AA23*1.25,(IF($AB$9=1.375,'Master Sheet'!AA23*1.375,(IF($AB$9=1.5,'Master Sheet'!AA23*1.5,(IF($AB$9=1.625,'Master Sheet'!AA23*1.625,(IF($AB$9=1.75,'Master Sheet'!AA23*1.75,(IF($AB$9=2,'Master Sheet'!AA23*2,"Error")))))))))))</f>
        <v>0</v>
      </c>
      <c r="AZ23" s="60">
        <f>IF($AC$9=1.05,'Master Sheet'!AB23*1.05,(IF($AC$9=0.975,'Master Sheet'!AB23*0.975,(IF($AC$9=0.95,'Master Sheet'!AB23*0.95,(IF($AC$9=0.925,'Master Sheet'!AB23*0.925,(IF($AC$9=0.9,'Master Sheet'!AB23*0.9,(IF($AC$9=0.875,'Master Sheet'!AB23*0.875,"Error")))))))))))</f>
        <v>0</v>
      </c>
      <c r="BA23" s="58">
        <f>IF($AA$10=4,'Master Sheet'!AC23*4,(IF($AA$10=3.5,'Master Sheet'!AC23*3.5,(IF($AA$10=3.25,'Master Sheet'!AC23*3.25,(IF($AA$10=3,'Master Sheet'!AC23*3,(IF($AA$10=2.75,'Master Sheet'!AC23*2.75,(IF($AA$10=2.5,'Master Sheet'!AC23*2.5,"Error")))))))))))</f>
        <v>0</v>
      </c>
      <c r="BB23" s="59">
        <f>IF($AB$10=1.25,'Master Sheet'!AD23*1.25,(IF($AB$10=1.375,'Master Sheet'!AD23*1.375,(IF($AB$10=1.5,'Master Sheet'!AD23*1.5,(IF($AB$10=1.625,'Master Sheet'!AD23*1.625,(IF($AB$10=1.75,'Master Sheet'!AD23*1.75,(IF($AB$10=2,'Master Sheet'!AD23*2,"Error")))))))))))</f>
        <v>0</v>
      </c>
      <c r="BC23" s="60">
        <f>IF($AC$10=1.05,'Master Sheet'!AE23*1.05,(IF($AC$10=0.975,'Master Sheet'!AE23*0.975,(IF($AC$10=0.95,'Master Sheet'!AE23*0.95,(IF($AC$10=0.925,'Master Sheet'!AE23*0.925,(IF($AC$10=0.9,'Master Sheet'!AE23*0.9,(IF($AC$10=0.875,'Master Sheet'!AE23*0.875,"Error")))))))))))</f>
        <v>0</v>
      </c>
      <c r="BD23" s="58">
        <f>IF($AA$11=4,'Master Sheet'!AF23*4,(IF($AA$11=3.5,'Master Sheet'!AF23*3.5,(IF($AA$11=3.25,'Master Sheet'!AF23*3.25,(IF($AA$11=3,'Master Sheet'!AF23*3,(IF($AA$11=2.75,'Master Sheet'!AF23*2.75,(IF($AA$11=2.5,'Master Sheet'!AF23*2.5,"Error")))))))))))</f>
        <v>0</v>
      </c>
      <c r="BE23" s="59">
        <f>IF($AB$11=1.25,'Master Sheet'!AG23*1.25,(IF($AB$11=1.375,'Master Sheet'!AG23*1.375,(IF($AB$11=1.5,'Master Sheet'!AG23*1.5,(IF($AB$11=1.625,'Master Sheet'!AG23*1.625,(IF($AB$11=1.75,'Master Sheet'!AG23*1.75,(IF($AB$11=2,'Master Sheet'!AG23*2,"Error")))))))))))</f>
        <v>0</v>
      </c>
      <c r="BF23" s="60">
        <f>IF($AC$11=1.05,'Master Sheet'!AH23*1.05,(IF($AC$11=0.975,'Master Sheet'!AH23*0.975,(IF($AC$11=0.95,'Master Sheet'!AH23*0.95,(IF($AC$11=0.925,'Master Sheet'!AH23*0.925,(IF($AC$11=0.9,'Master Sheet'!AH23*0.9,(IF($AC$11=0.875,'Master Sheet'!AH23*0.875,"Error")))))))))))</f>
        <v>0</v>
      </c>
      <c r="BG23" s="58">
        <f>IF($AA$12=4,'Master Sheet'!AI23*4,(IF($AA$12=3.5,'Master Sheet'!AI23*3.5,(IF($AA$12=3.25,'Master Sheet'!AI23*3.25,(IF($AA$12=3,'Master Sheet'!AI23*3,(IF($AA$12=2.75,'Master Sheet'!AI23*2.75,(IF($AA$12=2.5,'Master Sheet'!AI23*2.5,"Error")))))))))))</f>
        <v>0</v>
      </c>
      <c r="BH23" s="59">
        <f>IF($AB$12=1.25,'Master Sheet'!AJ23*1.25,(IF($AB$12=1.375,'Master Sheet'!AJ23*1.375,(IF($AB$12=1.5,'Master Sheet'!AJ23*1.5,(IF($AB$12=1.625,'Master Sheet'!AJ23*1.625,(IF($AB$12=1.75,'Master Sheet'!AJ23*1.75,(IF($AB$12=2,'Master Sheet'!AJ23*2,"Error")))))))))))</f>
        <v>0</v>
      </c>
      <c r="BI23" s="60">
        <f>IF($AC$12=1.05,'Master Sheet'!AK23*1.05,(IF($AC$12=0.975,'Master Sheet'!AK23*0.975,(IF($AC$12=0.95,'Master Sheet'!AK23*0.95,(IF($AC$12=0.925,'Master Sheet'!AK23*0.925,(IF($AC$12=0.9,'Master Sheet'!AK23*0.9,(IF($AC$12=0.875,'Master Sheet'!AK23*0.875,"Error")))))))))))</f>
        <v>0</v>
      </c>
      <c r="BJ23" s="58">
        <f>IF($AA$13=4,'Master Sheet'!AL23*4,(IF($AA$13=3.5,'Master Sheet'!AL23*3.5,(IF($AA$13=3.25,'Master Sheet'!AL23*3.25,(IF($AA$13=3,'Master Sheet'!AL23*3,(IF($AA$13=2.75,'Master Sheet'!AL23*2.75,(IF($AA$13=2.5,'Master Sheet'!AL23*2.5,"Error")))))))))))</f>
        <v>0</v>
      </c>
      <c r="BK23" s="59">
        <f>IF($AB$13=1.25,'Master Sheet'!AM23*1.25,(IF($AB$13=1.375,'Master Sheet'!AM23*1.375,(IF($AB$13=1.5,'Master Sheet'!AM23*1.5,(IF($AB$13=1.625,'Master Sheet'!AM23*1.625,(IF($AB$13=1.75,'Master Sheet'!AM23*1.75,(IF($AB$13=2,'Master Sheet'!AM23*2,"Error")))))))))))</f>
        <v>0</v>
      </c>
      <c r="BL23" s="60">
        <f>IF($AC$13=1.05,'Master Sheet'!AN23*1.05,(IF($AC$13=0.975,'Master Sheet'!AN23*0.975,(IF($AC$13=0.95,'Master Sheet'!AN23*0.95,(IF($AC$13=0.925,'Master Sheet'!AN23*0.925,(IF($AC$13=0.9,'Master Sheet'!AN23*0.9,(IF($AC$13=0.875,'Master Sheet'!AN23*0.875,"Error")))))))))))</f>
        <v>0</v>
      </c>
      <c r="BM23" s="58">
        <f>IF($AA$14=4,'Master Sheet'!AO23*4,(IF($AA$14=3.5,'Master Sheet'!AO23*3.5,(IF($AA$14=3.25,'Master Sheet'!AO23*3.25,(IF($AA$14=3,'Master Sheet'!AO23*3,(IF($AA$14=2.75,'Master Sheet'!AO23*2.75,(IF($AA$14=2.5,'Master Sheet'!AO23*2.5,"Error")))))))))))</f>
        <v>0</v>
      </c>
      <c r="BN23" s="59">
        <f>IF($AB$14=1.25,'Master Sheet'!AP23*1.25,(IF($AB$14=1.375,'Master Sheet'!AP23*1.375,(IF($AB$14=1.5,'Master Sheet'!AP23*1.5,(IF($AB$14=1.625,'Master Sheet'!AP23*1.625,(IF($AB$14=1.75,'Master Sheet'!AP23*1.75,(IF($AB$14=2,'Master Sheet'!AP23*2,"Error")))))))))))</f>
        <v>0</v>
      </c>
      <c r="BO23" s="60">
        <f>IF($AC$14=1.05,'Master Sheet'!AQ23*1.05,(IF($AC$14=0.975,'Master Sheet'!AQ23*0.975,(IF($AC$14=0.95,'Master Sheet'!AQ23*0.95,(IF($AC$14=0.925,'Master Sheet'!AQ23*0.925,(IF($AC$14=0.9,'Master Sheet'!AQ23*0.9,(IF($AC$14=0.875,'Master Sheet'!AQ23*0.875,"Error")))))))))))</f>
        <v>0</v>
      </c>
      <c r="BP23" s="58">
        <f>IF($AA$15=4,'Master Sheet'!AR23*4,(IF($AA$15=3.5,'Master Sheet'!AR23*3.5,(IF($AA$15=3.25,'Master Sheet'!AR23*3.25,(IF($AA$15=3,'Master Sheet'!AR23*3,(IF($AA$15=2.75,'Master Sheet'!AR23*2.75,(IF($AA$15=2.5,'Master Sheet'!AR23*2.5,"Error")))))))))))</f>
        <v>0</v>
      </c>
      <c r="BQ23" s="59">
        <f>IF($AB$15=1.25,'Master Sheet'!AS23*1.25,(IF($AB$15=1.375,'Master Sheet'!AS23*1.375,(IF($AB$15=1.5,'Master Sheet'!AS23*1.5,(IF($AB$15=1.625,'Master Sheet'!AS23*1.625,(IF($AB$15=1.75,'Master Sheet'!AS23*1.75,(IF($AB$15=2,'Master Sheet'!AS23*2,"Error")))))))))))</f>
        <v>0</v>
      </c>
      <c r="BR23" s="60">
        <f>IF($AC$15=1.05,'Master Sheet'!AT23*1.05,(IF($AC$15=0.975,'Master Sheet'!AT23*0.975,(IF($AC$15=0.95,'Master Sheet'!AT23*0.95,(IF($AC$15=0.925,'Master Sheet'!AT23*0.925,(IF($AC$15=0.9,'Master Sheet'!AT23*0.9,(IF($AC$15=0.875,'Master Sheet'!AT23*0.875,"Error")))))))))))</f>
        <v>0</v>
      </c>
      <c r="BS23" s="58">
        <f>IF($AA$16=4,'Master Sheet'!AU23*4,(IF($AA$16=3.5,'Master Sheet'!AU23*3.5,(IF($AA$16=3.25,'Master Sheet'!AU23*3.25,(IF($AA$16=3,'Master Sheet'!AU23*3,(IF($AA$16=2.75,'Master Sheet'!AU23*2.75,(IF($AA$16=2.5,'Master Sheet'!AU23*2.5,"Error")))))))))))</f>
        <v>0</v>
      </c>
      <c r="BT23" s="59">
        <f>IF($AB$16=1.25,'Master Sheet'!AV23*1.25,(IF($AB$16=1.375,'Master Sheet'!AV23*1.375,(IF($AB$16=1.5,'Master Sheet'!AV23*1.5,(IF($AB$16=1.625,'Master Sheet'!AV23*1.625,(IF($AB$16=1.75,'Master Sheet'!AV23*1.75,(IF($AB$16=2,'Master Sheet'!AV23*2,"Error")))))))))))</f>
        <v>0</v>
      </c>
      <c r="BU23" s="60">
        <f>IF($AC$16=1.05,'Master Sheet'!AW23*1.05,(IF($AC$16=0.975,'Master Sheet'!AW23*0.975,(IF($AC$16=0.95,'Master Sheet'!AW23*0.95,(IF($AC$16=0.925,'Master Sheet'!AW23*0.925,(IF($AC$16=0.9,'Master Sheet'!AW23*0.9,(IF($AC$16=0.875,'Master Sheet'!AW23*0.875,"Error")))))))))))</f>
        <v>0</v>
      </c>
      <c r="BV23" s="58">
        <f>IF($AA$17=4,'Master Sheet'!AX23*4,(IF($AA$17=3.5,'Master Sheet'!AX23*3.5,(IF($AA$17=3.25,'Master Sheet'!AX23*3.25,(IF($AA$17=3,'Master Sheet'!AX23*3,(IF($AA$17=2.75,'Master Sheet'!AX23*2.75,(IF($AA$17=2.5,'Master Sheet'!AX23*2.5,"Error")))))))))))</f>
        <v>0</v>
      </c>
      <c r="BW23" s="59">
        <f>IF($AB$17=1.25,'Master Sheet'!AY23*1.25,(IF($AB$17=1.375,'Master Sheet'!AY23*1.375,(IF($AB$17=1.5,'Master Sheet'!AY23*1.5,(IF($AB$17=1.625,'Master Sheet'!AY23*1.625,(IF($AB$17=1.75,'Master Sheet'!AY23*1.75,(IF($AB$17=2,'Master Sheet'!AY23*2,"Error")))))))))))</f>
        <v>0</v>
      </c>
      <c r="BX23" s="60">
        <f>IF($AC$17=1.05,'Master Sheet'!AZ23*1.05,(IF($AC$17=0.975,'Master Sheet'!AZ23*0.975,(IF($AC$17=0.95,'Master Sheet'!AZ23*0.95,(IF($AC$17=0.925,'Master Sheet'!AZ23*0.925,(IF($AC$17=0.9,'Master Sheet'!AZ23*0.9,(IF($AC$17=0.875,'Master Sheet'!AZ23*0.875,"Error")))))))))))</f>
        <v>0</v>
      </c>
      <c r="BY23" s="58">
        <f>IF($AA$18=4,'Master Sheet'!BA23*4,(IF($AA$18=3.5,'Master Sheet'!BA23*3.5,(IF($AA$18=3.25,'Master Sheet'!BA23*3.25,(IF($AA$18=3,'Master Sheet'!BA23*3,(IF($AA$18=2.75,'Master Sheet'!BA23*2.75,(IF($AA$18=2.5,'Master Sheet'!BA23*2.5,"Error")))))))))))</f>
        <v>0</v>
      </c>
      <c r="BZ23" s="59">
        <f>IF($AB$18=1.25,'Master Sheet'!BB23*1.25,(IF($AB$18=1.375,'Master Sheet'!BB23*1.375,(IF($AB$18=1.5,'Master Sheet'!BB23*1.5,(IF($AB$18=1.625,'Master Sheet'!BB23*1.625,(IF($AB$18=1.75,'Master Sheet'!BB23*1.75,(IF($AB$18=2,'Master Sheet'!BB23*2,"Error")))))))))))</f>
        <v>0</v>
      </c>
      <c r="CA23" s="60">
        <f>IF($AC$18=1.05,'Master Sheet'!BC23*1.05,(IF($AC$18=0.975,'Master Sheet'!BC23*0.975,(IF($AC$18=0.95,'Master Sheet'!BC23*0.95,(IF($AC$18=0.925,'Master Sheet'!BC23*0.925,(IF($AC$18=0.9,'Master Sheet'!BC23*0.9,(IF($AC$18=0.875,'Master Sheet'!BC23*0.875,"Error")))))))))))</f>
        <v>0</v>
      </c>
      <c r="CB23" s="58">
        <f>IF($AA$19=4,'Master Sheet'!BD23*4,(IF($AA$19=3.5,'Master Sheet'!BD23*3.5,(IF($AA$19=3.25,'Master Sheet'!BD23*3.25,(IF($AA$19=3,'Master Sheet'!BD23*3,(IF($AA$19=2.75,'Master Sheet'!BD23*2.75,(IF($AA$19=2.5,'Master Sheet'!BD23*2.5,"Error")))))))))))</f>
        <v>0</v>
      </c>
      <c r="CC23" s="59">
        <f>IF($AB$19=1.25,'Master Sheet'!BE23*1.25,(IF($AB$19=1.375,'Master Sheet'!BE23*1.375,(IF($AB$19=1.5,'Master Sheet'!BE23*1.5,(IF($AB$19=1.625,'Master Sheet'!BE23*1.625,(IF($AB$19=1.75,'Master Sheet'!BE23*1.75,(IF($AB$19=2,'Master Sheet'!BE23*2,"Error")))))))))))</f>
        <v>0</v>
      </c>
      <c r="CD23" s="60">
        <f>IF($AC$19=1.05,'Master Sheet'!BF23*1.05,(IF($AC$19=0.975,'Master Sheet'!BF23*0.975,(IF($AC$19=0.95,'Master Sheet'!BF23*0.95,(IF($AC$19=0.925,'Master Sheet'!BF23*0.925,(IF($AC$19=0.9,'Master Sheet'!BF23*0.9,(IF($AC$19=0.875,'Master Sheet'!BF23*0.875,"Error")))))))))))</f>
        <v>0</v>
      </c>
      <c r="CE23" s="58">
        <f>IF($AA$20=4,'Master Sheet'!BG23*4,(IF($AA$20=3.5,'Master Sheet'!BG23*3.5,(IF($AA$20=3.25,'Master Sheet'!BG23*3.25,(IF($AA$20=3,'Master Sheet'!BG23*3,(IF($AA$20=2.75,'Master Sheet'!BG23*2.75,(IF($AA$20=2.5,'Master Sheet'!BG23*2.5,"Error")))))))))))</f>
        <v>0</v>
      </c>
      <c r="CF23" s="59">
        <f>IF($AB$20=1.25,'Master Sheet'!BH23*1.25,(IF($AB$20=1.375,'Master Sheet'!BH23*1.375,(IF($AB$20=1.5,'Master Sheet'!BH23*1.5,(IF($AB$20=1.625,'Master Sheet'!BH23*1.625,(IF($AB$20=1.75,'Master Sheet'!BH23*1.75,(IF($AB$20=2,'Master Sheet'!BH23*2,"Error")))))))))))</f>
        <v>0</v>
      </c>
      <c r="CG23" s="60">
        <f>IF($AC$20=1.05,'Master Sheet'!BI23*1.05,(IF($AC$20=0.975,'Master Sheet'!BI23*0.975,(IF($AC$20=0.95,'Master Sheet'!BI23*0.95,(IF($AC$20=0.925,'Master Sheet'!BI23*0.925,(IF($AC$20=0.9,'Master Sheet'!BI23*0.9,(IF($AC$20=0.875,'Master Sheet'!BI23*0.875,"Error")))))))))))</f>
        <v>0</v>
      </c>
      <c r="CH23" s="58">
        <f>IF($AA$21=4,'Master Sheet'!BJ23*4,(IF($AA$21=3.5,'Master Sheet'!BJ23*3.5,(IF($AA$21=3.25,'Master Sheet'!BJ23*3.25,(IF($AA$21=3,'Master Sheet'!BJ23*3,(IF($AA$21=2.75,'Master Sheet'!BJ23*2.75,(IF($AA$21=2.5,'Master Sheet'!BJ23*2.5,"Error")))))))))))</f>
        <v>0</v>
      </c>
      <c r="CI23" s="59">
        <f>IF($AB$21=1.25,'Master Sheet'!BK23*1.25,(IF($AB$21=1.375,'Master Sheet'!BK23*1.375,(IF($AB$21=1.5,'Master Sheet'!BK23*1.5,(IF($AB$21=1.625,'Master Sheet'!BK23*1.625,(IF($AB$21=1.75,'Master Sheet'!BK23*1.75,(IF($AB$21=2,'Master Sheet'!BK23*2,"Error")))))))))))</f>
        <v>0</v>
      </c>
      <c r="CJ23" s="60">
        <f>IF($AC$21=1.05,'Master Sheet'!BL23*1.05,(IF($AC$21=0.975,'Master Sheet'!BL23*0.975,(IF($AC$21=0.95,'Master Sheet'!BL23*0.95,(IF($AC$21=0.925,'Master Sheet'!BL23*0.925,(IF($AC$21=0.9,'Master Sheet'!BL23*0.9,(IF($AC$21=0.875,'Master Sheet'!BL23*0.875,"Error")))))))))))</f>
        <v>0</v>
      </c>
      <c r="CK23" s="58">
        <f>IF($AA$22=4,'Master Sheet'!BM23*4,(IF($AA$22=3.5,'Master Sheet'!BM23*3.5,(IF($AA$22=3.25,'Master Sheet'!BM23*3.25,(IF($AA$22=3,'Master Sheet'!BM23*3,(IF($AA$22=2.75,'Master Sheet'!BM23*2.75,(IF($AA$22=2.5,'Master Sheet'!BM23*2.5,"Error")))))))))))</f>
        <v>0</v>
      </c>
      <c r="CL23" s="59">
        <f>IF($AB$22=1.25,'Master Sheet'!BN23*1.25,(IF($AB$22=1.375,'Master Sheet'!BN23*1.375,(IF($AB$22=1.5,'Master Sheet'!BN23*1.5,(IF($AB$22=1.625,'Master Sheet'!BN23*1.625,(IF($AB$22=1.75,'Master Sheet'!BN23*1.75,(IF($AB$22=2,'Master Sheet'!BN23*2,"Error")))))))))))</f>
        <v>0</v>
      </c>
      <c r="CM23" s="60">
        <f>IF($AC$22=1.05,'Master Sheet'!BO23*1.05,(IF($AC$22=0.975,'Master Sheet'!BO23*0.975,(IF($AC$22=0.95,'Master Sheet'!BO23*0.95,(IF($AC$22=0.925,'Master Sheet'!BO23*0.925,(IF($AC$22=0.9,'Master Sheet'!BO23*0.9,(IF($AC$22=0.875,'Master Sheet'!BO23*0.875,"Error")))))))))))</f>
        <v>0</v>
      </c>
      <c r="CN23" s="58">
        <f>IF($AA$23=4,'Master Sheet'!BP23*4,(IF($AA$23=3.5,'Master Sheet'!BP23*3.5,(IF($AA$23=3.25,'Master Sheet'!BP23*3.25,(IF($AA$23=3,'Master Sheet'!BP23*3,(IF($AA$23=2.75,'Master Sheet'!BP23*2.75,(IF($AA$23=2.5,'Master Sheet'!BP23*2.5,"Error")))))))))))</f>
        <v>0</v>
      </c>
      <c r="CO23" s="59">
        <f>IF($AB$23=1.25,'Master Sheet'!BQ23*1.25,(IF($AB$23=1.375,'Master Sheet'!BQ23*1.375,(IF($AB$23=1.5,'Master Sheet'!BQ23*1.5,(IF($AB$23=1.625,'Master Sheet'!BQ23*1.625,(IF($AB$23=1.75,'Master Sheet'!BQ23*1.75,(IF($AB$23=2,'Master Sheet'!BQ23*2,"Error")))))))))))</f>
        <v>0</v>
      </c>
      <c r="CP23" s="60">
        <f>IF($AC$23=1.05,'Master Sheet'!BR23*1.05,(IF($AC$23=0.975,'Master Sheet'!BR23*0.975,(IF($AC$23=0.95,'Master Sheet'!BR23*0.95,(IF($AC$23=0.925,'Master Sheet'!BR23*0.925,(IF($AC$23=0.9,'Master Sheet'!BR23*0.9,(IF($AC$23=0.875,'Master Sheet'!BR23*0.875,"Error")))))))))))</f>
        <v>0</v>
      </c>
      <c r="CQ23" s="58">
        <f>IF($AA$24=4,'Master Sheet'!BS23*4,(IF($AA$24=3.5,'Master Sheet'!BS23*3.5,(IF($AA$24=3.25,'Master Sheet'!BS23*3.25,(IF($AA$24=3,'Master Sheet'!BS23*3,(IF($AA$24=2.75,'Master Sheet'!BS23*2.75,(IF($AA$24=2.5,'Master Sheet'!BS23*2.5,"Error")))))))))))</f>
        <v>0</v>
      </c>
      <c r="CR23" s="59">
        <f>IF($AB$24=1.25,'Master Sheet'!BT23*1.25,(IF($AB$24=1.375,'Master Sheet'!BT23*1.375,(IF($AB$24=1.5,'Master Sheet'!BT23*1.5,(IF($AB$24=1.625,'Master Sheet'!BT23*1.625,(IF($AB$24=1.75,'Master Sheet'!BT23*1.75,(IF($AB$24=2,'Master Sheet'!BT23*2,"Error")))))))))))</f>
        <v>0</v>
      </c>
      <c r="CS23" s="60">
        <f>IF($AC$24=1.05,'Master Sheet'!BU23*1.05,(IF($AC$24=0.975,'Master Sheet'!BU23*0.975,(IF($AC$24=0.95,'Master Sheet'!BU23*0.95,(IF($AC$24=0.925,'Master Sheet'!BU23*0.925,(IF($AC$24=0.9,'Master Sheet'!BU23*0.9,(IF($AC$24=0.875,'Master Sheet'!BU23*0.875,"Error")))))))))))</f>
        <v>0</v>
      </c>
      <c r="CT23" s="58">
        <f>IF($AA$25=4,'Master Sheet'!BV23*4,(IF($AA$25=3.5,'Master Sheet'!BV23*3.5,(IF($AA$25=3.25,'Master Sheet'!BV23*3.25,(IF($AA$25=3,'Master Sheet'!BV23*3,(IF($AA$25=2.75,'Master Sheet'!BV23*2.75,(IF($AA$25=2.5,'Master Sheet'!BV23*2.5,"Error")))))))))))</f>
        <v>0</v>
      </c>
      <c r="CU23" s="59">
        <f>IF($AB$25=1.25,'Master Sheet'!BW23*1.25,(IF($AB$25=1.375,'Master Sheet'!BW23*1.375,(IF($AB$25=1.5,'Master Sheet'!BW23*1.5,(IF($AB$25=1.625,'Master Sheet'!BW23*1.625,(IF($AB$25=1.75,'Master Sheet'!BW23*1.75,(IF($AB$25=2,'Master Sheet'!BW23*2,"Error")))))))))))</f>
        <v>0</v>
      </c>
      <c r="CV23" s="60">
        <f>IF($AC$25=1.05,'Master Sheet'!BX23*1.05,(IF($AC$25=0.975,'Master Sheet'!BX23*0.975,(IF($AC$25=0.95,'Master Sheet'!BX23*0.95,(IF($AC$25=0.925,'Master Sheet'!BX23*0.925,(IF($AC$25=0.9,'Master Sheet'!BX23*0.9,(IF($AC$25=0.875,'Master Sheet'!BX23*0.875,"Error")))))))))))</f>
        <v>0</v>
      </c>
      <c r="CW23" s="58">
        <f>IF($AA$26=4,'Master Sheet'!BY23*4,(IF($AA$26=3.5,'Master Sheet'!BY23*3.5,(IF($AA$26=3.25,'Master Sheet'!BY23*3.25,(IF($AA$26=3,'Master Sheet'!BY23*3,(IF($AA$26=2.75,'Master Sheet'!BY23*2.75,(IF($AA$26=2.5,'Master Sheet'!BY23*2.5,"Error")))))))))))</f>
        <v>0</v>
      </c>
      <c r="CX23" s="59">
        <f>IF($AB$26=1.25,'Master Sheet'!BZ23*1.25,(IF($AB$26=1.375,'Master Sheet'!BZ23*1.375,(IF($AB$26=1.5,'Master Sheet'!BZ23*1.5,(IF($AB$26=1.625,'Master Sheet'!BZ23*1.625,(IF($AB$26=1.75,'Master Sheet'!BZ23*1.75,(IF($AB$26=2,'Master Sheet'!BZ23*2,"Error")))))))))))</f>
        <v>0</v>
      </c>
      <c r="CY23" s="60">
        <f>IF($AC$26=1.05,'Master Sheet'!CA23*1.05,(IF($AC$26=0.975,'Master Sheet'!CA23*0.975,(IF($AC$26=0.95,'Master Sheet'!CA23*0.95,(IF($AC$26=0.925,'Master Sheet'!CA23*0.925,(IF($AC$26=0.9,'Master Sheet'!CA23*0.9,(IF($AC$26=0.875,'Master Sheet'!CA23*0.875,"Error")))))))))))</f>
        <v>0</v>
      </c>
      <c r="CZ23" s="58">
        <f>IF($AA$27=4,'Master Sheet'!CB23*4,(IF($AA$27=3.5,'Master Sheet'!CB23*3.5,(IF($AA$27=3.25,'Master Sheet'!CB23*3.25,(IF($AA$27=3,'Master Sheet'!CB23*3,(IF($AA$27=2.75,'Master Sheet'!CB23*2.75,(IF($AA$27=2.5,'Master Sheet'!CB23*2.5,"Error")))))))))))</f>
        <v>0</v>
      </c>
      <c r="DA23" s="59">
        <f>IF($AB$27=1.25,'Master Sheet'!CC23*1.25,(IF($AB$27=1.375,'Master Sheet'!CC23*1.375,(IF($AB$27=1.5,'Master Sheet'!CC23*1.5,(IF($AB$27=1.625,'Master Sheet'!CC23*1.625,(IF($AB$27=1.75,'Master Sheet'!CC23*1.75,(IF($AB$27=2,'Master Sheet'!CC23*2,"Error")))))))))))</f>
        <v>0</v>
      </c>
      <c r="DB23" s="60">
        <f>IF($AC$27=1.05,'Master Sheet'!CD23*1.05,(IF($AC$27=0.975,'Master Sheet'!CD23*0.975,(IF($AC$27=0.95,'Master Sheet'!CD23*0.95,(IF($AC$27=0.925,'Master Sheet'!CD23*0.925,(IF($AC$27=0.9,'Master Sheet'!CD23*0.9,(IF($AC$27=0.875,'Master Sheet'!CD23*0.875,"Error")))))))))))</f>
        <v>0</v>
      </c>
      <c r="DC23">
        <f t="shared" si="10"/>
        <v>0</v>
      </c>
      <c r="DD23">
        <f t="shared" si="10"/>
        <v>0</v>
      </c>
      <c r="DE23">
        <f t="shared" si="10"/>
        <v>0</v>
      </c>
      <c r="DF23" s="5" t="s">
        <v>3</v>
      </c>
      <c r="DG23" t="str">
        <f>(IF('Master Sheet'!E23=0,"NGP",(((DC23+DE23)-DD23)/'Master Sheet'!E23)))</f>
        <v>NGP</v>
      </c>
      <c r="DI23" t="str">
        <f>(IF('Master Sheet'!E23=0,"NGP",(((DC23+DE23))/'Master Sheet'!E23)))</f>
        <v>NGP</v>
      </c>
      <c r="DJ23" s="5" t="s">
        <v>3</v>
      </c>
      <c r="DK23">
        <f>((IF('Master Sheet'!E23=0,$DM$4,((((DC23+DE23)-DD23)/'Master Sheet'!E23)+$DM$8))))</f>
        <v>-1.53125</v>
      </c>
    </row>
    <row r="24" spans="1:115">
      <c r="A24" s="3" t="s">
        <v>12</v>
      </c>
      <c r="B24" t="str">
        <f>IF('Master Sheet'!F24=1,"Yes","No")</f>
        <v>No</v>
      </c>
      <c r="C24" t="str">
        <f t="shared" si="1"/>
        <v>N/A</v>
      </c>
      <c r="D24" s="57"/>
      <c r="E24" s="3" t="s">
        <v>12</v>
      </c>
      <c r="F24" t="str">
        <f>IF('Master Sheet'!F24=0.75,"Yes",IF(AND('Master Sheet'!F24&gt;0.75,'Master Sheet'!F24&lt;1),"Yes","No"))</f>
        <v>No</v>
      </c>
      <c r="G24" t="str">
        <f t="shared" si="2"/>
        <v>N/A</v>
      </c>
      <c r="H24" s="57"/>
      <c r="I24" s="3" t="s">
        <v>12</v>
      </c>
      <c r="J24" t="str">
        <f>IF('Master Sheet'!F24=0.5,"Yes",IF(AND('Master Sheet'!F24&gt;0.5,'Master Sheet'!F24&lt;0.75),"Yes","No"))</f>
        <v>No</v>
      </c>
      <c r="K24" t="str">
        <f t="shared" si="3"/>
        <v>N/A</v>
      </c>
      <c r="L24" s="57"/>
      <c r="M24" s="3" t="s">
        <v>12</v>
      </c>
      <c r="N24" t="str">
        <f>IF('Master Sheet'!F24=0.25,"Yes",IF(AND('Master Sheet'!F24&gt;0.25,'Master Sheet'!F24&lt;0.5),"Yes","No"))</f>
        <v>No</v>
      </c>
      <c r="O24" t="str">
        <f t="shared" si="4"/>
        <v>N/A</v>
      </c>
      <c r="P24" s="57"/>
      <c r="Q24" s="3" t="s">
        <v>12</v>
      </c>
      <c r="R24" t="str">
        <f>IF('Master Sheet'!F24=0.001,"Yes",IF(AND('Master Sheet'!F24&gt;0,'Master Sheet'!F24&lt;0.25),"Yes","No"))</f>
        <v>No</v>
      </c>
      <c r="S24" t="str">
        <f t="shared" si="5"/>
        <v>N/A</v>
      </c>
      <c r="T24" s="57"/>
      <c r="U24" s="3" t="s">
        <v>12</v>
      </c>
      <c r="V24" t="str">
        <f>IF('Master Sheet'!F24=0,"Yes","No")</f>
        <v>Yes</v>
      </c>
      <c r="W24">
        <f t="shared" si="6"/>
        <v>2.5</v>
      </c>
      <c r="X24" s="57"/>
      <c r="Z24" s="3" t="s">
        <v>12</v>
      </c>
      <c r="AA24">
        <f t="shared" si="7"/>
        <v>2.5</v>
      </c>
      <c r="AB24">
        <f t="shared" si="8"/>
        <v>2</v>
      </c>
      <c r="AC24">
        <f t="shared" si="9"/>
        <v>0.875</v>
      </c>
      <c r="AE24" s="3" t="s">
        <v>12</v>
      </c>
      <c r="AF24" s="58">
        <f>IF($AA$3=4,'Master Sheet'!H24*4,(IF($AA$3=3.5,'Master Sheet'!H24*3.5,(IF($AA$3=3.25,'Master Sheet'!H24*3.25,(IF($AA$3=3,'Master Sheet'!H24*3,(IF($AA$3=2.75,'Master Sheet'!H24*2.75,(IF($AA$3=2.5,'Master Sheet'!H24*2.5,"Error")))))))))))</f>
        <v>0</v>
      </c>
      <c r="AG24" s="59">
        <f>IF($AB$3=1.25,'Master Sheet'!I24*1.25,(IF($AB$3=1.375,'Master Sheet'!I24*1.375,(IF($AB$3=1.5,'Master Sheet'!I24*1.5,(IF($AB$3=1.625,'Master Sheet'!I24*1.625,(IF($AB$3=1.75,'Master Sheet'!I24*1.75,(IF($AB$3=2,'Master Sheet'!I24*2,"Error")))))))))))</f>
        <v>0</v>
      </c>
      <c r="AH24" s="60">
        <f>IF($AC$3=1.05,'Master Sheet'!J24*1.05,(IF($AC$3=0.975,'Master Sheet'!J24*0.975,(IF($AC$3=0.95,'Master Sheet'!J24*0.95,(IF($AC$3=0.925,'Master Sheet'!J24*0.925,(IF($AC$3=0.9,'Master Sheet'!J24*0.9,(IF($AC$3=0.875,'Master Sheet'!J24*0.875,"Error")))))))))))</f>
        <v>0</v>
      </c>
      <c r="AI24" s="58">
        <f>IF($AA$4=4,'Master Sheet'!K24*4,(IF($AA$4=3.5,'Master Sheet'!K24*3.5,(IF($AA$4=3.25,'Master Sheet'!K24*3.25,(IF($AA$4=3,'Master Sheet'!K24*3,(IF($AA$4=2.75,'Master Sheet'!K24*2.75,(IF($AA$4=2.5,'Master Sheet'!K24*2.5,"Error")))))))))))</f>
        <v>0</v>
      </c>
      <c r="AJ24" s="59">
        <f>IF($AB$4=1.25,'Master Sheet'!L24*1.25,(IF($AB$4=1.375,'Master Sheet'!L24*1.375,(IF($AB$4=1.5,'Master Sheet'!L24*1.5,(IF($AB$4=1.625,'Master Sheet'!L24*1.625,(IF($AB$4=1.75,'Master Sheet'!L24*1.75,(IF($AB$4=2,'Master Sheet'!L24*2,"Error")))))))))))</f>
        <v>0</v>
      </c>
      <c r="AK24" s="60">
        <f>IF($AC$4=1.05,'Master Sheet'!M24*1.05,(IF($AC$4=0.975,'Master Sheet'!M24*0.975,(IF($AC$4=0.95,'Master Sheet'!M24*0.95,(IF($AC$4=0.925,'Master Sheet'!M24*0.925,(IF($AC$4=0.9,'Master Sheet'!M24*0.9,(IF($AC$4=0.875,'Master Sheet'!M24*0.875,"Error")))))))))))</f>
        <v>0</v>
      </c>
      <c r="AL24" s="58">
        <f>IF($AA$5=4,'Master Sheet'!N24*4,(IF($AA$5=3.5,'Master Sheet'!N24*3.5,(IF($AA$5=3.25,'Master Sheet'!N24*3.25,(IF($AA$5=3,'Master Sheet'!N24*3,(IF($AA$5=2.75,'Master Sheet'!N24*2.75,(IF($AA$5=2.5,'Master Sheet'!N24*2.5,"Error")))))))))))</f>
        <v>0</v>
      </c>
      <c r="AM24" s="59">
        <f>IF($AB$5=1.25,'Master Sheet'!O24*1.25,(IF($AB$5=1.375,'Master Sheet'!O24*1.375,(IF($AB$5=1.5,'Master Sheet'!O24*1.5,(IF($AB$5=1.625,'Master Sheet'!O24*1.625,(IF($AB$5=1.75,'Master Sheet'!O24*1.75,(IF($AB$5=2,'Master Sheet'!O24*2,"Error")))))))))))</f>
        <v>0</v>
      </c>
      <c r="AN24" s="60">
        <f>IF($AC$5=1.05,'Master Sheet'!P24*1.05,(IF($AC$5=0.975,'Master Sheet'!P24*0.975,(IF($AC$5=0.95,'Master Sheet'!P24*0.95,(IF($AC$5=0.925,'Master Sheet'!P24*0.925,(IF($AC$5=0.9,'Master Sheet'!P24*0.9,(IF($AC$5=0.875,'Master Sheet'!P24*0.875,"Error")))))))))))</f>
        <v>0</v>
      </c>
      <c r="AO24" s="58">
        <f>IF($AA$6=4,'Master Sheet'!Q24*4,(IF($AA$6=3.5,'Master Sheet'!Q24*3.5,(IF($AA$6=3.25,'Master Sheet'!Q24*3.25,(IF($AA$6=3,'Master Sheet'!Q24*3,(IF($AA$6=2.75,'Master Sheet'!Q24*2.75,(IF($AA$6=2.5,'Master Sheet'!Q24*2.5,"Error")))))))))))</f>
        <v>0</v>
      </c>
      <c r="AP24" s="59">
        <f>IF($AB$6=1.25,'Master Sheet'!R24*1.25,(IF($AB$6=1.375,'Master Sheet'!R24*1.375,(IF($AB$6=1.5,'Master Sheet'!R24*1.5,(IF($AB$6=1.625,'Master Sheet'!R24*1.625,(IF($AB$6=1.75,'Master Sheet'!R24*1.75,(IF($AB$6=2,'Master Sheet'!R24*2,"Error")))))))))))</f>
        <v>0</v>
      </c>
      <c r="AQ24" s="60">
        <f>IF($AC$6=1.05,'Master Sheet'!S24*1.05,(IF($AC$6=0.975,'Master Sheet'!S24*0.975,(IF($AC$6=0.95,'Master Sheet'!S24*0.95,(IF($AC$6=0.925,'Master Sheet'!S24*0.925,(IF($AC$6=0.9,'Master Sheet'!S24*0.9,(IF($AC$6=0.875,'Master Sheet'!S24*0.875,"Error")))))))))))</f>
        <v>0</v>
      </c>
      <c r="AR24" s="58">
        <f>IF($AA$7=4,'Master Sheet'!T24*4,(IF($AA$7=3.5,'Master Sheet'!T24*3.5,(IF($AA$7=3.25,'Master Sheet'!T24*3.25,(IF($AA$7=3,'Master Sheet'!T24*3,(IF($AA$7=2.75,'Master Sheet'!T24*2.75,(IF($AA$7=2.5,'Master Sheet'!T24*2.5,"Error")))))))))))</f>
        <v>0</v>
      </c>
      <c r="AS24" s="59">
        <f>IF($AB$7=1.25,'Master Sheet'!U24*1.25,(IF($AB$7=1.375,'Master Sheet'!U24*1.375,(IF($AB$7=1.5,'Master Sheet'!U24*1.5,(IF($AB$7=1.625,'Master Sheet'!U24*1.625,(IF($AB$7=1.75,'Master Sheet'!U24*1.75,(IF($AB$7=2,'Master Sheet'!U24*2,"Error")))))))))))</f>
        <v>0</v>
      </c>
      <c r="AT24" s="60">
        <f>IF($AC$7=1.05,'Master Sheet'!V24*1.05,(IF($AC$7=0.975,'Master Sheet'!V24*0.975,(IF($AC$7=0.95,'Master Sheet'!V24*0.95,(IF($AC$7=0.925,'Master Sheet'!V24*0.925,(IF($AC$7=0.9,'Master Sheet'!V24*0.9,(IF($AC$7=0.875,'Master Sheet'!V24*0.875,"Error")))))))))))</f>
        <v>0</v>
      </c>
      <c r="AU24" s="58">
        <f>IF($AA$8=4,'Master Sheet'!W24*4,(IF($AA$8=3.5,'Master Sheet'!W24*3.5,(IF($AA$8=3.25,'Master Sheet'!W24*3.25,(IF($AA$8=3,'Master Sheet'!W24*3,(IF($AA$8=2.75,'Master Sheet'!W24*2.75,(IF($AA$8=2.5,'Master Sheet'!W24*2.5,"Error")))))))))))</f>
        <v>0</v>
      </c>
      <c r="AV24" s="59">
        <f>IF($AB$8=1.25,'Master Sheet'!X24*1.25,(IF($AB$8=1.375,'Master Sheet'!X24*1.375,(IF($AB$8=1.5,'Master Sheet'!X24*1.5,(IF($AB$8=1.625,'Master Sheet'!X24*1.625,(IF($AB$8=1.75,'Master Sheet'!X24*1.75,(IF($AB$8=2,'Master Sheet'!X24*2,"Error")))))))))))</f>
        <v>0</v>
      </c>
      <c r="AW24" s="60">
        <f>IF($AC$8=1.05,'Master Sheet'!Y24*1.05,(IF($AC$8=0.975,'Master Sheet'!Y24*0.975,(IF($AC$8=0.95,'Master Sheet'!Y24*0.95,(IF($AC$8=0.925,'Master Sheet'!Y24*0.925,(IF($AC$8=0.9,'Master Sheet'!Y24*0.9,(IF($AC$8=0.875,'Master Sheet'!Y24*0.875,"Error")))))))))))</f>
        <v>0</v>
      </c>
      <c r="AX24" s="58">
        <f>IF($AA$9=4,'Master Sheet'!Z24*4,(IF($AA$9=3.5,'Master Sheet'!Z24*3.5,(IF($AA$9=3.25,'Master Sheet'!Z24*3.25,(IF($AA$9=3,'Master Sheet'!Z24*3,(IF($AA$9=2.75,'Master Sheet'!Z24*2.75,(IF($AA$9=2.5,'Master Sheet'!Z24*2.5,"Error")))))))))))</f>
        <v>0</v>
      </c>
      <c r="AY24" s="59">
        <f>IF($AB$9=1.25,'Master Sheet'!AA24*1.25,(IF($AB$9=1.375,'Master Sheet'!AA24*1.375,(IF($AB$9=1.5,'Master Sheet'!AA24*1.5,(IF($AB$9=1.625,'Master Sheet'!AA24*1.625,(IF($AB$9=1.75,'Master Sheet'!AA24*1.75,(IF($AB$9=2,'Master Sheet'!AA24*2,"Error")))))))))))</f>
        <v>0</v>
      </c>
      <c r="AZ24" s="60">
        <f>IF($AC$9=1.05,'Master Sheet'!AB24*1.05,(IF($AC$9=0.975,'Master Sheet'!AB24*0.975,(IF($AC$9=0.95,'Master Sheet'!AB24*0.95,(IF($AC$9=0.925,'Master Sheet'!AB24*0.925,(IF($AC$9=0.9,'Master Sheet'!AB24*0.9,(IF($AC$9=0.875,'Master Sheet'!AB24*0.875,"Error")))))))))))</f>
        <v>0</v>
      </c>
      <c r="BA24" s="58">
        <f>IF($AA$10=4,'Master Sheet'!AC24*4,(IF($AA$10=3.5,'Master Sheet'!AC24*3.5,(IF($AA$10=3.25,'Master Sheet'!AC24*3.25,(IF($AA$10=3,'Master Sheet'!AC24*3,(IF($AA$10=2.75,'Master Sheet'!AC24*2.75,(IF($AA$10=2.5,'Master Sheet'!AC24*2.5,"Error")))))))))))</f>
        <v>0</v>
      </c>
      <c r="BB24" s="59">
        <f>IF($AB$10=1.25,'Master Sheet'!AD24*1.25,(IF($AB$10=1.375,'Master Sheet'!AD24*1.375,(IF($AB$10=1.5,'Master Sheet'!AD24*1.5,(IF($AB$10=1.625,'Master Sheet'!AD24*1.625,(IF($AB$10=1.75,'Master Sheet'!AD24*1.75,(IF($AB$10=2,'Master Sheet'!AD24*2,"Error")))))))))))</f>
        <v>0</v>
      </c>
      <c r="BC24" s="60">
        <f>IF($AC$10=1.05,'Master Sheet'!AE24*1.05,(IF($AC$10=0.975,'Master Sheet'!AE24*0.975,(IF($AC$10=0.95,'Master Sheet'!AE24*0.95,(IF($AC$10=0.925,'Master Sheet'!AE24*0.925,(IF($AC$10=0.9,'Master Sheet'!AE24*0.9,(IF($AC$10=0.875,'Master Sheet'!AE24*0.875,"Error")))))))))))</f>
        <v>0</v>
      </c>
      <c r="BD24" s="58">
        <f>IF($AA$11=4,'Master Sheet'!AF24*4,(IF($AA$11=3.5,'Master Sheet'!AF24*3.5,(IF($AA$11=3.25,'Master Sheet'!AF24*3.25,(IF($AA$11=3,'Master Sheet'!AF24*3,(IF($AA$11=2.75,'Master Sheet'!AF24*2.75,(IF($AA$11=2.5,'Master Sheet'!AF24*2.5,"Error")))))))))))</f>
        <v>0</v>
      </c>
      <c r="BE24" s="59">
        <f>IF($AB$11=1.25,'Master Sheet'!AG24*1.25,(IF($AB$11=1.375,'Master Sheet'!AG24*1.375,(IF($AB$11=1.5,'Master Sheet'!AG24*1.5,(IF($AB$11=1.625,'Master Sheet'!AG24*1.625,(IF($AB$11=1.75,'Master Sheet'!AG24*1.75,(IF($AB$11=2,'Master Sheet'!AG24*2,"Error")))))))))))</f>
        <v>0</v>
      </c>
      <c r="BF24" s="60">
        <f>IF($AC$11=1.05,'Master Sheet'!AH24*1.05,(IF($AC$11=0.975,'Master Sheet'!AH24*0.975,(IF($AC$11=0.95,'Master Sheet'!AH24*0.95,(IF($AC$11=0.925,'Master Sheet'!AH24*0.925,(IF($AC$11=0.9,'Master Sheet'!AH24*0.9,(IF($AC$11=0.875,'Master Sheet'!AH24*0.875,"Error")))))))))))</f>
        <v>0</v>
      </c>
      <c r="BG24" s="58">
        <f>IF($AA$12=4,'Master Sheet'!AI24*4,(IF($AA$12=3.5,'Master Sheet'!AI24*3.5,(IF($AA$12=3.25,'Master Sheet'!AI24*3.25,(IF($AA$12=3,'Master Sheet'!AI24*3,(IF($AA$12=2.75,'Master Sheet'!AI24*2.75,(IF($AA$12=2.5,'Master Sheet'!AI24*2.5,"Error")))))))))))</f>
        <v>0</v>
      </c>
      <c r="BH24" s="59">
        <f>IF($AB$12=1.25,'Master Sheet'!AJ24*1.25,(IF($AB$12=1.375,'Master Sheet'!AJ24*1.375,(IF($AB$12=1.5,'Master Sheet'!AJ24*1.5,(IF($AB$12=1.625,'Master Sheet'!AJ24*1.625,(IF($AB$12=1.75,'Master Sheet'!AJ24*1.75,(IF($AB$12=2,'Master Sheet'!AJ24*2,"Error")))))))))))</f>
        <v>0</v>
      </c>
      <c r="BI24" s="60">
        <f>IF($AC$12=1.05,'Master Sheet'!AK24*1.05,(IF($AC$12=0.975,'Master Sheet'!AK24*0.975,(IF($AC$12=0.95,'Master Sheet'!AK24*0.95,(IF($AC$12=0.925,'Master Sheet'!AK24*0.925,(IF($AC$12=0.9,'Master Sheet'!AK24*0.9,(IF($AC$12=0.875,'Master Sheet'!AK24*0.875,"Error")))))))))))</f>
        <v>0</v>
      </c>
      <c r="BJ24" s="58">
        <f>IF($AA$13=4,'Master Sheet'!AL24*4,(IF($AA$13=3.5,'Master Sheet'!AL24*3.5,(IF($AA$13=3.25,'Master Sheet'!AL24*3.25,(IF($AA$13=3,'Master Sheet'!AL24*3,(IF($AA$13=2.75,'Master Sheet'!AL24*2.75,(IF($AA$13=2.5,'Master Sheet'!AL24*2.5,"Error")))))))))))</f>
        <v>0</v>
      </c>
      <c r="BK24" s="59">
        <f>IF($AB$13=1.25,'Master Sheet'!AM24*1.25,(IF($AB$13=1.375,'Master Sheet'!AM24*1.375,(IF($AB$13=1.5,'Master Sheet'!AM24*1.5,(IF($AB$13=1.625,'Master Sheet'!AM24*1.625,(IF($AB$13=1.75,'Master Sheet'!AM24*1.75,(IF($AB$13=2,'Master Sheet'!AM24*2,"Error")))))))))))</f>
        <v>0</v>
      </c>
      <c r="BL24" s="60">
        <f>IF($AC$13=1.05,'Master Sheet'!AN24*1.05,(IF($AC$13=0.975,'Master Sheet'!AN24*0.975,(IF($AC$13=0.95,'Master Sheet'!AN24*0.95,(IF($AC$13=0.925,'Master Sheet'!AN24*0.925,(IF($AC$13=0.9,'Master Sheet'!AN24*0.9,(IF($AC$13=0.875,'Master Sheet'!AN24*0.875,"Error")))))))))))</f>
        <v>0</v>
      </c>
      <c r="BM24" s="58">
        <f>IF($AA$14=4,'Master Sheet'!AO24*4,(IF($AA$14=3.5,'Master Sheet'!AO24*3.5,(IF($AA$14=3.25,'Master Sheet'!AO24*3.25,(IF($AA$14=3,'Master Sheet'!AO24*3,(IF($AA$14=2.75,'Master Sheet'!AO24*2.75,(IF($AA$14=2.5,'Master Sheet'!AO24*2.5,"Error")))))))))))</f>
        <v>0</v>
      </c>
      <c r="BN24" s="59">
        <f>IF($AB$14=1.25,'Master Sheet'!AP24*1.25,(IF($AB$14=1.375,'Master Sheet'!AP24*1.375,(IF($AB$14=1.5,'Master Sheet'!AP24*1.5,(IF($AB$14=1.625,'Master Sheet'!AP24*1.625,(IF($AB$14=1.75,'Master Sheet'!AP24*1.75,(IF($AB$14=2,'Master Sheet'!AP24*2,"Error")))))))))))</f>
        <v>0</v>
      </c>
      <c r="BO24" s="60">
        <f>IF($AC$14=1.05,'Master Sheet'!AQ24*1.05,(IF($AC$14=0.975,'Master Sheet'!AQ24*0.975,(IF($AC$14=0.95,'Master Sheet'!AQ24*0.95,(IF($AC$14=0.925,'Master Sheet'!AQ24*0.925,(IF($AC$14=0.9,'Master Sheet'!AQ24*0.9,(IF($AC$14=0.875,'Master Sheet'!AQ24*0.875,"Error")))))))))))</f>
        <v>0</v>
      </c>
      <c r="BP24" s="58">
        <f>IF($AA$15=4,'Master Sheet'!AR24*4,(IF($AA$15=3.5,'Master Sheet'!AR24*3.5,(IF($AA$15=3.25,'Master Sheet'!AR24*3.25,(IF($AA$15=3,'Master Sheet'!AR24*3,(IF($AA$15=2.75,'Master Sheet'!AR24*2.75,(IF($AA$15=2.5,'Master Sheet'!AR24*2.5,"Error")))))))))))</f>
        <v>0</v>
      </c>
      <c r="BQ24" s="59">
        <f>IF($AB$15=1.25,'Master Sheet'!AS24*1.25,(IF($AB$15=1.375,'Master Sheet'!AS24*1.375,(IF($AB$15=1.5,'Master Sheet'!AS24*1.5,(IF($AB$15=1.625,'Master Sheet'!AS24*1.625,(IF($AB$15=1.75,'Master Sheet'!AS24*1.75,(IF($AB$15=2,'Master Sheet'!AS24*2,"Error")))))))))))</f>
        <v>0</v>
      </c>
      <c r="BR24" s="60">
        <f>IF($AC$15=1.05,'Master Sheet'!AT24*1.05,(IF($AC$15=0.975,'Master Sheet'!AT24*0.975,(IF($AC$15=0.95,'Master Sheet'!AT24*0.95,(IF($AC$15=0.925,'Master Sheet'!AT24*0.925,(IF($AC$15=0.9,'Master Sheet'!AT24*0.9,(IF($AC$15=0.875,'Master Sheet'!AT24*0.875,"Error")))))))))))</f>
        <v>0</v>
      </c>
      <c r="BS24" s="58">
        <f>IF($AA$16=4,'Master Sheet'!AU24*4,(IF($AA$16=3.5,'Master Sheet'!AU24*3.5,(IF($AA$16=3.25,'Master Sheet'!AU24*3.25,(IF($AA$16=3,'Master Sheet'!AU24*3,(IF($AA$16=2.75,'Master Sheet'!AU24*2.75,(IF($AA$16=2.5,'Master Sheet'!AU24*2.5,"Error")))))))))))</f>
        <v>0</v>
      </c>
      <c r="BT24" s="59">
        <f>IF($AB$16=1.25,'Master Sheet'!AV24*1.25,(IF($AB$16=1.375,'Master Sheet'!AV24*1.375,(IF($AB$16=1.5,'Master Sheet'!AV24*1.5,(IF($AB$16=1.625,'Master Sheet'!AV24*1.625,(IF($AB$16=1.75,'Master Sheet'!AV24*1.75,(IF($AB$16=2,'Master Sheet'!AV24*2,"Error")))))))))))</f>
        <v>0</v>
      </c>
      <c r="BU24" s="60">
        <f>IF($AC$16=1.05,'Master Sheet'!AW24*1.05,(IF($AC$16=0.975,'Master Sheet'!AW24*0.975,(IF($AC$16=0.95,'Master Sheet'!AW24*0.95,(IF($AC$16=0.925,'Master Sheet'!AW24*0.925,(IF($AC$16=0.9,'Master Sheet'!AW24*0.9,(IF($AC$16=0.875,'Master Sheet'!AW24*0.875,"Error")))))))))))</f>
        <v>0</v>
      </c>
      <c r="BV24" s="58">
        <f>IF($AA$17=4,'Master Sheet'!AX24*4,(IF($AA$17=3.5,'Master Sheet'!AX24*3.5,(IF($AA$17=3.25,'Master Sheet'!AX24*3.25,(IF($AA$17=3,'Master Sheet'!AX24*3,(IF($AA$17=2.75,'Master Sheet'!AX24*2.75,(IF($AA$17=2.5,'Master Sheet'!AX24*2.5,"Error")))))))))))</f>
        <v>0</v>
      </c>
      <c r="BW24" s="59">
        <f>IF($AB$17=1.25,'Master Sheet'!AY24*1.25,(IF($AB$17=1.375,'Master Sheet'!AY24*1.375,(IF($AB$17=1.5,'Master Sheet'!AY24*1.5,(IF($AB$17=1.625,'Master Sheet'!AY24*1.625,(IF($AB$17=1.75,'Master Sheet'!AY24*1.75,(IF($AB$17=2,'Master Sheet'!AY24*2,"Error")))))))))))</f>
        <v>0</v>
      </c>
      <c r="BX24" s="60">
        <f>IF($AC$17=1.05,'Master Sheet'!AZ24*1.05,(IF($AC$17=0.975,'Master Sheet'!AZ24*0.975,(IF($AC$17=0.95,'Master Sheet'!AZ24*0.95,(IF($AC$17=0.925,'Master Sheet'!AZ24*0.925,(IF($AC$17=0.9,'Master Sheet'!AZ24*0.9,(IF($AC$17=0.875,'Master Sheet'!AZ24*0.875,"Error")))))))))))</f>
        <v>0</v>
      </c>
      <c r="BY24" s="58">
        <f>IF($AA$18=4,'Master Sheet'!BA24*4,(IF($AA$18=3.5,'Master Sheet'!BA24*3.5,(IF($AA$18=3.25,'Master Sheet'!BA24*3.25,(IF($AA$18=3,'Master Sheet'!BA24*3,(IF($AA$18=2.75,'Master Sheet'!BA24*2.75,(IF($AA$18=2.5,'Master Sheet'!BA24*2.5,"Error")))))))))))</f>
        <v>0</v>
      </c>
      <c r="BZ24" s="59">
        <f>IF($AB$18=1.25,'Master Sheet'!BB24*1.25,(IF($AB$18=1.375,'Master Sheet'!BB24*1.375,(IF($AB$18=1.5,'Master Sheet'!BB24*1.5,(IF($AB$18=1.625,'Master Sheet'!BB24*1.625,(IF($AB$18=1.75,'Master Sheet'!BB24*1.75,(IF($AB$18=2,'Master Sheet'!BB24*2,"Error")))))))))))</f>
        <v>0</v>
      </c>
      <c r="CA24" s="60">
        <f>IF($AC$18=1.05,'Master Sheet'!BC24*1.05,(IF($AC$18=0.975,'Master Sheet'!BC24*0.975,(IF($AC$18=0.95,'Master Sheet'!BC24*0.95,(IF($AC$18=0.925,'Master Sheet'!BC24*0.925,(IF($AC$18=0.9,'Master Sheet'!BC24*0.9,(IF($AC$18=0.875,'Master Sheet'!BC24*0.875,"Error")))))))))))</f>
        <v>0</v>
      </c>
      <c r="CB24" s="58">
        <f>IF($AA$19=4,'Master Sheet'!BD24*4,(IF($AA$19=3.5,'Master Sheet'!BD24*3.5,(IF($AA$19=3.25,'Master Sheet'!BD24*3.25,(IF($AA$19=3,'Master Sheet'!BD24*3,(IF($AA$19=2.75,'Master Sheet'!BD24*2.75,(IF($AA$19=2.5,'Master Sheet'!BD24*2.5,"Error")))))))))))</f>
        <v>0</v>
      </c>
      <c r="CC24" s="59">
        <f>IF($AB$19=1.25,'Master Sheet'!BE24*1.25,(IF($AB$19=1.375,'Master Sheet'!BE24*1.375,(IF($AB$19=1.5,'Master Sheet'!BE24*1.5,(IF($AB$19=1.625,'Master Sheet'!BE24*1.625,(IF($AB$19=1.75,'Master Sheet'!BE24*1.75,(IF($AB$19=2,'Master Sheet'!BE24*2,"Error")))))))))))</f>
        <v>0</v>
      </c>
      <c r="CD24" s="60">
        <f>IF($AC$19=1.05,'Master Sheet'!BF24*1.05,(IF($AC$19=0.975,'Master Sheet'!BF24*0.975,(IF($AC$19=0.95,'Master Sheet'!BF24*0.95,(IF($AC$19=0.925,'Master Sheet'!BF24*0.925,(IF($AC$19=0.9,'Master Sheet'!BF24*0.9,(IF($AC$19=0.875,'Master Sheet'!BF24*0.875,"Error")))))))))))</f>
        <v>0</v>
      </c>
      <c r="CE24" s="58">
        <f>IF($AA$20=4,'Master Sheet'!BG24*4,(IF($AA$20=3.5,'Master Sheet'!BG24*3.5,(IF($AA$20=3.25,'Master Sheet'!BG24*3.25,(IF($AA$20=3,'Master Sheet'!BG24*3,(IF($AA$20=2.75,'Master Sheet'!BG24*2.75,(IF($AA$20=2.5,'Master Sheet'!BG24*2.5,"Error")))))))))))</f>
        <v>0</v>
      </c>
      <c r="CF24" s="59">
        <f>IF($AB$20=1.25,'Master Sheet'!BH24*1.25,(IF($AB$20=1.375,'Master Sheet'!BH24*1.375,(IF($AB$20=1.5,'Master Sheet'!BH24*1.5,(IF($AB$20=1.625,'Master Sheet'!BH24*1.625,(IF($AB$20=1.75,'Master Sheet'!BH24*1.75,(IF($AB$20=2,'Master Sheet'!BH24*2,"Error")))))))))))</f>
        <v>0</v>
      </c>
      <c r="CG24" s="60">
        <f>IF($AC$20=1.05,'Master Sheet'!BI24*1.05,(IF($AC$20=0.975,'Master Sheet'!BI24*0.975,(IF($AC$20=0.95,'Master Sheet'!BI24*0.95,(IF($AC$20=0.925,'Master Sheet'!BI24*0.925,(IF($AC$20=0.9,'Master Sheet'!BI24*0.9,(IF($AC$20=0.875,'Master Sheet'!BI24*0.875,"Error")))))))))))</f>
        <v>0</v>
      </c>
      <c r="CH24" s="58">
        <f>IF($AA$21=4,'Master Sheet'!BJ24*4,(IF($AA$21=3.5,'Master Sheet'!BJ24*3.5,(IF($AA$21=3.25,'Master Sheet'!BJ24*3.25,(IF($AA$21=3,'Master Sheet'!BJ24*3,(IF($AA$21=2.75,'Master Sheet'!BJ24*2.75,(IF($AA$21=2.5,'Master Sheet'!BJ24*2.5,"Error")))))))))))</f>
        <v>0</v>
      </c>
      <c r="CI24" s="59">
        <f>IF($AB$21=1.25,'Master Sheet'!BK24*1.25,(IF($AB$21=1.375,'Master Sheet'!BK24*1.375,(IF($AB$21=1.5,'Master Sheet'!BK24*1.5,(IF($AB$21=1.625,'Master Sheet'!BK24*1.625,(IF($AB$21=1.75,'Master Sheet'!BK24*1.75,(IF($AB$21=2,'Master Sheet'!BK24*2,"Error")))))))))))</f>
        <v>0</v>
      </c>
      <c r="CJ24" s="60">
        <f>IF($AC$21=1.05,'Master Sheet'!BL24*1.05,(IF($AC$21=0.975,'Master Sheet'!BL24*0.975,(IF($AC$21=0.95,'Master Sheet'!BL24*0.95,(IF($AC$21=0.925,'Master Sheet'!BL24*0.925,(IF($AC$21=0.9,'Master Sheet'!BL24*0.9,(IF($AC$21=0.875,'Master Sheet'!BL24*0.875,"Error")))))))))))</f>
        <v>0</v>
      </c>
      <c r="CK24" s="58">
        <f>IF($AA$22=4,'Master Sheet'!BM24*4,(IF($AA$22=3.5,'Master Sheet'!BM24*3.5,(IF($AA$22=3.25,'Master Sheet'!BM24*3.25,(IF($AA$22=3,'Master Sheet'!BM24*3,(IF($AA$22=2.75,'Master Sheet'!BM24*2.75,(IF($AA$22=2.5,'Master Sheet'!BM24*2.5,"Error")))))))))))</f>
        <v>0</v>
      </c>
      <c r="CL24" s="59">
        <f>IF($AB$22=1.25,'Master Sheet'!BN24*1.25,(IF($AB$22=1.375,'Master Sheet'!BN24*1.375,(IF($AB$22=1.5,'Master Sheet'!BN24*1.5,(IF($AB$22=1.625,'Master Sheet'!BN24*1.625,(IF($AB$22=1.75,'Master Sheet'!BN24*1.75,(IF($AB$22=2,'Master Sheet'!BN24*2,"Error")))))))))))</f>
        <v>0</v>
      </c>
      <c r="CM24" s="60">
        <f>IF($AC$22=1.05,'Master Sheet'!BO24*1.05,(IF($AC$22=0.975,'Master Sheet'!BO24*0.975,(IF($AC$22=0.95,'Master Sheet'!BO24*0.95,(IF($AC$22=0.925,'Master Sheet'!BO24*0.925,(IF($AC$22=0.9,'Master Sheet'!BO24*0.9,(IF($AC$22=0.875,'Master Sheet'!BO24*0.875,"Error")))))))))))</f>
        <v>0</v>
      </c>
      <c r="CN24" s="58">
        <f>IF($AA$23=4,'Master Sheet'!BP24*4,(IF($AA$23=3.5,'Master Sheet'!BP24*3.5,(IF($AA$23=3.25,'Master Sheet'!BP24*3.25,(IF($AA$23=3,'Master Sheet'!BP24*3,(IF($AA$23=2.75,'Master Sheet'!BP24*2.75,(IF($AA$23=2.5,'Master Sheet'!BP24*2.5,"Error")))))))))))</f>
        <v>0</v>
      </c>
      <c r="CO24" s="59">
        <f>IF($AB$23=1.25,'Master Sheet'!BQ24*1.25,(IF($AB$23=1.375,'Master Sheet'!BQ24*1.375,(IF($AB$23=1.5,'Master Sheet'!BQ24*1.5,(IF($AB$23=1.625,'Master Sheet'!BQ24*1.625,(IF($AB$23=1.75,'Master Sheet'!BQ24*1.75,(IF($AB$23=2,'Master Sheet'!BQ24*2,"Error")))))))))))</f>
        <v>0</v>
      </c>
      <c r="CP24" s="60">
        <f>IF($AC$23=1.05,'Master Sheet'!BR24*1.05,(IF($AC$23=0.975,'Master Sheet'!BR24*0.975,(IF($AC$23=0.95,'Master Sheet'!BR24*0.95,(IF($AC$23=0.925,'Master Sheet'!BR24*0.925,(IF($AC$23=0.9,'Master Sheet'!BR24*0.9,(IF($AC$23=0.875,'Master Sheet'!BR24*0.875,"Error")))))))))))</f>
        <v>0</v>
      </c>
      <c r="CQ24" s="58">
        <f>IF($AA$24=4,'Master Sheet'!BS24*4,(IF($AA$24=3.5,'Master Sheet'!BS24*3.5,(IF($AA$24=3.25,'Master Sheet'!BS24*3.25,(IF($AA$24=3,'Master Sheet'!BS24*3,(IF($AA$24=2.75,'Master Sheet'!BS24*2.75,(IF($AA$24=2.5,'Master Sheet'!BS24*2.5,"Error")))))))))))</f>
        <v>0</v>
      </c>
      <c r="CR24" s="59">
        <f>IF($AB$24=1.25,'Master Sheet'!BT24*1.25,(IF($AB$24=1.375,'Master Sheet'!BT24*1.375,(IF($AB$24=1.5,'Master Sheet'!BT24*1.5,(IF($AB$24=1.625,'Master Sheet'!BT24*1.625,(IF($AB$24=1.75,'Master Sheet'!BT24*1.75,(IF($AB$24=2,'Master Sheet'!BT24*2,"Error")))))))))))</f>
        <v>0</v>
      </c>
      <c r="CS24" s="60">
        <f>IF($AC$24=1.05,'Master Sheet'!BU24*1.05,(IF($AC$24=0.975,'Master Sheet'!BU24*0.975,(IF($AC$24=0.95,'Master Sheet'!BU24*0.95,(IF($AC$24=0.925,'Master Sheet'!BU24*0.925,(IF($AC$24=0.9,'Master Sheet'!BU24*0.9,(IF($AC$24=0.875,'Master Sheet'!BU24*0.875,"Error")))))))))))</f>
        <v>0</v>
      </c>
      <c r="CT24" s="58">
        <f>IF($AA$25=4,'Master Sheet'!BV24*4,(IF($AA$25=3.5,'Master Sheet'!BV24*3.5,(IF($AA$25=3.25,'Master Sheet'!BV24*3.25,(IF($AA$25=3,'Master Sheet'!BV24*3,(IF($AA$25=2.75,'Master Sheet'!BV24*2.75,(IF($AA$25=2.5,'Master Sheet'!BV24*2.5,"Error")))))))))))</f>
        <v>0</v>
      </c>
      <c r="CU24" s="59">
        <f>IF($AB$25=1.25,'Master Sheet'!BW24*1.25,(IF($AB$25=1.375,'Master Sheet'!BW24*1.375,(IF($AB$25=1.5,'Master Sheet'!BW24*1.5,(IF($AB$25=1.625,'Master Sheet'!BW24*1.625,(IF($AB$25=1.75,'Master Sheet'!BW24*1.75,(IF($AB$25=2,'Master Sheet'!BW24*2,"Error")))))))))))</f>
        <v>0</v>
      </c>
      <c r="CV24" s="60">
        <f>IF($AC$25=1.05,'Master Sheet'!BX24*1.05,(IF($AC$25=0.975,'Master Sheet'!BX24*0.975,(IF($AC$25=0.95,'Master Sheet'!BX24*0.95,(IF($AC$25=0.925,'Master Sheet'!BX24*0.925,(IF($AC$25=0.9,'Master Sheet'!BX24*0.9,(IF($AC$25=0.875,'Master Sheet'!BX24*0.875,"Error")))))))))))</f>
        <v>0</v>
      </c>
      <c r="CW24" s="58">
        <f>IF($AA$26=4,'Master Sheet'!BY24*4,(IF($AA$26=3.5,'Master Sheet'!BY24*3.5,(IF($AA$26=3.25,'Master Sheet'!BY24*3.25,(IF($AA$26=3,'Master Sheet'!BY24*3,(IF($AA$26=2.75,'Master Sheet'!BY24*2.75,(IF($AA$26=2.5,'Master Sheet'!BY24*2.5,"Error")))))))))))</f>
        <v>0</v>
      </c>
      <c r="CX24" s="59">
        <f>IF($AB$26=1.25,'Master Sheet'!BZ24*1.25,(IF($AB$26=1.375,'Master Sheet'!BZ24*1.375,(IF($AB$26=1.5,'Master Sheet'!BZ24*1.5,(IF($AB$26=1.625,'Master Sheet'!BZ24*1.625,(IF($AB$26=1.75,'Master Sheet'!BZ24*1.75,(IF($AB$26=2,'Master Sheet'!BZ24*2,"Error")))))))))))</f>
        <v>0</v>
      </c>
      <c r="CY24" s="60">
        <f>IF($AC$26=1.05,'Master Sheet'!CA24*1.05,(IF($AC$26=0.975,'Master Sheet'!CA24*0.975,(IF($AC$26=0.95,'Master Sheet'!CA24*0.95,(IF($AC$26=0.925,'Master Sheet'!CA24*0.925,(IF($AC$26=0.9,'Master Sheet'!CA24*0.9,(IF($AC$26=0.875,'Master Sheet'!CA24*0.875,"Error")))))))))))</f>
        <v>0</v>
      </c>
      <c r="CZ24" s="58">
        <f>IF($AA$27=4,'Master Sheet'!CB24*4,(IF($AA$27=3.5,'Master Sheet'!CB24*3.5,(IF($AA$27=3.25,'Master Sheet'!CB24*3.25,(IF($AA$27=3,'Master Sheet'!CB24*3,(IF($AA$27=2.75,'Master Sheet'!CB24*2.75,(IF($AA$27=2.5,'Master Sheet'!CB24*2.5,"Error")))))))))))</f>
        <v>0</v>
      </c>
      <c r="DA24" s="59">
        <f>IF($AB$27=1.25,'Master Sheet'!CC24*1.25,(IF($AB$27=1.375,'Master Sheet'!CC24*1.375,(IF($AB$27=1.5,'Master Sheet'!CC24*1.5,(IF($AB$27=1.625,'Master Sheet'!CC24*1.625,(IF($AB$27=1.75,'Master Sheet'!CC24*1.75,(IF($AB$27=2,'Master Sheet'!CC24*2,"Error")))))))))))</f>
        <v>0</v>
      </c>
      <c r="DB24" s="60">
        <f>IF($AC$27=1.05,'Master Sheet'!CD24*1.05,(IF($AC$27=0.975,'Master Sheet'!CD24*0.975,(IF($AC$27=0.95,'Master Sheet'!CD24*0.95,(IF($AC$27=0.925,'Master Sheet'!CD24*0.925,(IF($AC$27=0.9,'Master Sheet'!CD24*0.9,(IF($AC$27=0.875,'Master Sheet'!CD24*0.875,"Error")))))))))))</f>
        <v>0</v>
      </c>
      <c r="DC24">
        <f t="shared" si="10"/>
        <v>0</v>
      </c>
      <c r="DD24">
        <f t="shared" si="10"/>
        <v>0</v>
      </c>
      <c r="DE24">
        <f t="shared" si="10"/>
        <v>0</v>
      </c>
      <c r="DF24" s="3" t="s">
        <v>12</v>
      </c>
      <c r="DG24" t="str">
        <f>(IF('Master Sheet'!E24=0,"NGP",(((DC24+DE24)-DD24)/'Master Sheet'!E24)))</f>
        <v>NGP</v>
      </c>
      <c r="DI24" t="str">
        <f>(IF('Master Sheet'!E24=0,"NGP",(((DC24+DE24))/'Master Sheet'!E24)))</f>
        <v>NGP</v>
      </c>
      <c r="DJ24" s="3" t="s">
        <v>12</v>
      </c>
      <c r="DK24">
        <f>((IF('Master Sheet'!E24=0,$DM$4,((((DC24+DE24)-DD24)/'Master Sheet'!E24)+$DM$8))))</f>
        <v>-1.53125</v>
      </c>
    </row>
    <row r="25" spans="1:115">
      <c r="A25" s="4" t="s">
        <v>18</v>
      </c>
      <c r="B25" t="str">
        <f>IF('Master Sheet'!F25=1,"Yes","No")</f>
        <v>No</v>
      </c>
      <c r="C25" t="str">
        <f t="shared" si="1"/>
        <v>N/A</v>
      </c>
      <c r="D25" s="57"/>
      <c r="E25" s="4" t="s">
        <v>18</v>
      </c>
      <c r="F25" t="str">
        <f>IF('Master Sheet'!F25=0.75,"Yes",IF(AND('Master Sheet'!F25&gt;0.75,'Master Sheet'!F25&lt;1),"Yes","No"))</f>
        <v>No</v>
      </c>
      <c r="G25" t="str">
        <f t="shared" si="2"/>
        <v>N/A</v>
      </c>
      <c r="H25" s="57"/>
      <c r="I25" s="4" t="s">
        <v>18</v>
      </c>
      <c r="J25" t="str">
        <f>IF('Master Sheet'!F25=0.5,"Yes",IF(AND('Master Sheet'!F25&gt;0.5,'Master Sheet'!F25&lt;0.75),"Yes","No"))</f>
        <v>No</v>
      </c>
      <c r="K25" t="str">
        <f t="shared" si="3"/>
        <v>N/A</v>
      </c>
      <c r="L25" s="57"/>
      <c r="M25" s="4" t="s">
        <v>18</v>
      </c>
      <c r="N25" t="str">
        <f>IF('Master Sheet'!F25=0.25,"Yes",IF(AND('Master Sheet'!F25&gt;0.25,'Master Sheet'!F25&lt;0.5),"Yes","No"))</f>
        <v>No</v>
      </c>
      <c r="O25" t="str">
        <f t="shared" si="4"/>
        <v>N/A</v>
      </c>
      <c r="P25" s="57"/>
      <c r="Q25" s="4" t="s">
        <v>18</v>
      </c>
      <c r="R25" t="str">
        <f>IF('Master Sheet'!F25=0.001,"Yes",IF(AND('Master Sheet'!F25&gt;0,'Master Sheet'!F25&lt;0.25),"Yes","No"))</f>
        <v>No</v>
      </c>
      <c r="S25" t="str">
        <f t="shared" si="5"/>
        <v>N/A</v>
      </c>
      <c r="T25" s="57"/>
      <c r="U25" s="4" t="s">
        <v>18</v>
      </c>
      <c r="V25" t="str">
        <f>IF('Master Sheet'!F25=0,"Yes","No")</f>
        <v>Yes</v>
      </c>
      <c r="W25">
        <f t="shared" si="6"/>
        <v>2.5</v>
      </c>
      <c r="X25" s="57"/>
      <c r="Z25" s="4" t="s">
        <v>18</v>
      </c>
      <c r="AA25">
        <f t="shared" si="7"/>
        <v>2.5</v>
      </c>
      <c r="AB25">
        <f t="shared" si="8"/>
        <v>2</v>
      </c>
      <c r="AC25">
        <f t="shared" si="9"/>
        <v>0.875</v>
      </c>
      <c r="AE25" s="4" t="s">
        <v>18</v>
      </c>
      <c r="AF25" s="58">
        <f>IF($AA$3=4,'Master Sheet'!H25*4,(IF($AA$3=3.5,'Master Sheet'!H25*3.5,(IF($AA$3=3.25,'Master Sheet'!H25*3.25,(IF($AA$3=3,'Master Sheet'!H25*3,(IF($AA$3=2.75,'Master Sheet'!H25*2.75,(IF($AA$3=2.5,'Master Sheet'!H25*2.5,"Error")))))))))))</f>
        <v>0</v>
      </c>
      <c r="AG25" s="59">
        <f>IF($AB$3=1.25,'Master Sheet'!I25*1.25,(IF($AB$3=1.375,'Master Sheet'!I25*1.375,(IF($AB$3=1.5,'Master Sheet'!I25*1.5,(IF($AB$3=1.625,'Master Sheet'!I25*1.625,(IF($AB$3=1.75,'Master Sheet'!I25*1.75,(IF($AB$3=2,'Master Sheet'!I25*2,"Error")))))))))))</f>
        <v>0</v>
      </c>
      <c r="AH25" s="60">
        <f>IF($AC$3=1.05,'Master Sheet'!J25*1.05,(IF($AC$3=0.975,'Master Sheet'!J25*0.975,(IF($AC$3=0.95,'Master Sheet'!J25*0.95,(IF($AC$3=0.925,'Master Sheet'!J25*0.925,(IF($AC$3=0.9,'Master Sheet'!J25*0.9,(IF($AC$3=0.875,'Master Sheet'!J25*0.875,"Error")))))))))))</f>
        <v>0</v>
      </c>
      <c r="AI25" s="58">
        <f>IF($AA$4=4,'Master Sheet'!K25*4,(IF($AA$4=3.5,'Master Sheet'!K25*3.5,(IF($AA$4=3.25,'Master Sheet'!K25*3.25,(IF($AA$4=3,'Master Sheet'!K25*3,(IF($AA$4=2.75,'Master Sheet'!K25*2.75,(IF($AA$4=2.5,'Master Sheet'!K25*2.5,"Error")))))))))))</f>
        <v>0</v>
      </c>
      <c r="AJ25" s="59">
        <f>IF($AB$4=1.25,'Master Sheet'!L25*1.25,(IF($AB$4=1.375,'Master Sheet'!L25*1.375,(IF($AB$4=1.5,'Master Sheet'!L25*1.5,(IF($AB$4=1.625,'Master Sheet'!L25*1.625,(IF($AB$4=1.75,'Master Sheet'!L25*1.75,(IF($AB$4=2,'Master Sheet'!L25*2,"Error")))))))))))</f>
        <v>0</v>
      </c>
      <c r="AK25" s="60">
        <f>IF($AC$4=1.05,'Master Sheet'!M25*1.05,(IF($AC$4=0.975,'Master Sheet'!M25*0.975,(IF($AC$4=0.95,'Master Sheet'!M25*0.95,(IF($AC$4=0.925,'Master Sheet'!M25*0.925,(IF($AC$4=0.9,'Master Sheet'!M25*0.9,(IF($AC$4=0.875,'Master Sheet'!M25*0.875,"Error")))))))))))</f>
        <v>0</v>
      </c>
      <c r="AL25" s="58">
        <f>IF($AA$5=4,'Master Sheet'!N25*4,(IF($AA$5=3.5,'Master Sheet'!N25*3.5,(IF($AA$5=3.25,'Master Sheet'!N25*3.25,(IF($AA$5=3,'Master Sheet'!N25*3,(IF($AA$5=2.75,'Master Sheet'!N25*2.75,(IF($AA$5=2.5,'Master Sheet'!N25*2.5,"Error")))))))))))</f>
        <v>0</v>
      </c>
      <c r="AM25" s="59">
        <f>IF($AB$5=1.25,'Master Sheet'!O25*1.25,(IF($AB$5=1.375,'Master Sheet'!O25*1.375,(IF($AB$5=1.5,'Master Sheet'!O25*1.5,(IF($AB$5=1.625,'Master Sheet'!O25*1.625,(IF($AB$5=1.75,'Master Sheet'!O25*1.75,(IF($AB$5=2,'Master Sheet'!O25*2,"Error")))))))))))</f>
        <v>0</v>
      </c>
      <c r="AN25" s="60">
        <f>IF($AC$5=1.05,'Master Sheet'!P25*1.05,(IF($AC$5=0.975,'Master Sheet'!P25*0.975,(IF($AC$5=0.95,'Master Sheet'!P25*0.95,(IF($AC$5=0.925,'Master Sheet'!P25*0.925,(IF($AC$5=0.9,'Master Sheet'!P25*0.9,(IF($AC$5=0.875,'Master Sheet'!P25*0.875,"Error")))))))))))</f>
        <v>0</v>
      </c>
      <c r="AO25" s="58">
        <f>IF($AA$6=4,'Master Sheet'!Q25*4,(IF($AA$6=3.5,'Master Sheet'!Q25*3.5,(IF($AA$6=3.25,'Master Sheet'!Q25*3.25,(IF($AA$6=3,'Master Sheet'!Q25*3,(IF($AA$6=2.75,'Master Sheet'!Q25*2.75,(IF($AA$6=2.5,'Master Sheet'!Q25*2.5,"Error")))))))))))</f>
        <v>0</v>
      </c>
      <c r="AP25" s="59">
        <f>IF($AB$6=1.25,'Master Sheet'!R25*1.25,(IF($AB$6=1.375,'Master Sheet'!R25*1.375,(IF($AB$6=1.5,'Master Sheet'!R25*1.5,(IF($AB$6=1.625,'Master Sheet'!R25*1.625,(IF($AB$6=1.75,'Master Sheet'!R25*1.75,(IF($AB$6=2,'Master Sheet'!R25*2,"Error")))))))))))</f>
        <v>0</v>
      </c>
      <c r="AQ25" s="60">
        <f>IF($AC$6=1.05,'Master Sheet'!S25*1.05,(IF($AC$6=0.975,'Master Sheet'!S25*0.975,(IF($AC$6=0.95,'Master Sheet'!S25*0.95,(IF($AC$6=0.925,'Master Sheet'!S25*0.925,(IF($AC$6=0.9,'Master Sheet'!S25*0.9,(IF($AC$6=0.875,'Master Sheet'!S25*0.875,"Error")))))))))))</f>
        <v>0</v>
      </c>
      <c r="AR25" s="58">
        <f>IF($AA$7=4,'Master Sheet'!T25*4,(IF($AA$7=3.5,'Master Sheet'!T25*3.5,(IF($AA$7=3.25,'Master Sheet'!T25*3.25,(IF($AA$7=3,'Master Sheet'!T25*3,(IF($AA$7=2.75,'Master Sheet'!T25*2.75,(IF($AA$7=2.5,'Master Sheet'!T25*2.5,"Error")))))))))))</f>
        <v>0</v>
      </c>
      <c r="AS25" s="59">
        <f>IF($AB$7=1.25,'Master Sheet'!U25*1.25,(IF($AB$7=1.375,'Master Sheet'!U25*1.375,(IF($AB$7=1.5,'Master Sheet'!U25*1.5,(IF($AB$7=1.625,'Master Sheet'!U25*1.625,(IF($AB$7=1.75,'Master Sheet'!U25*1.75,(IF($AB$7=2,'Master Sheet'!U25*2,"Error")))))))))))</f>
        <v>0</v>
      </c>
      <c r="AT25" s="60">
        <f>IF($AC$7=1.05,'Master Sheet'!V25*1.05,(IF($AC$7=0.975,'Master Sheet'!V25*0.975,(IF($AC$7=0.95,'Master Sheet'!V25*0.95,(IF($AC$7=0.925,'Master Sheet'!V25*0.925,(IF($AC$7=0.9,'Master Sheet'!V25*0.9,(IF($AC$7=0.875,'Master Sheet'!V25*0.875,"Error")))))))))))</f>
        <v>0</v>
      </c>
      <c r="AU25" s="58">
        <f>IF($AA$8=4,'Master Sheet'!W25*4,(IF($AA$8=3.5,'Master Sheet'!W25*3.5,(IF($AA$8=3.25,'Master Sheet'!W25*3.25,(IF($AA$8=3,'Master Sheet'!W25*3,(IF($AA$8=2.75,'Master Sheet'!W25*2.75,(IF($AA$8=2.5,'Master Sheet'!W25*2.5,"Error")))))))))))</f>
        <v>0</v>
      </c>
      <c r="AV25" s="59">
        <f>IF($AB$8=1.25,'Master Sheet'!X25*1.25,(IF($AB$8=1.375,'Master Sheet'!X25*1.375,(IF($AB$8=1.5,'Master Sheet'!X25*1.5,(IF($AB$8=1.625,'Master Sheet'!X25*1.625,(IF($AB$8=1.75,'Master Sheet'!X25*1.75,(IF($AB$8=2,'Master Sheet'!X25*2,"Error")))))))))))</f>
        <v>1.375</v>
      </c>
      <c r="AW25" s="60">
        <f>IF($AC$8=1.05,'Master Sheet'!Y25*1.05,(IF($AC$8=0.975,'Master Sheet'!Y25*0.975,(IF($AC$8=0.95,'Master Sheet'!Y25*0.95,(IF($AC$8=0.925,'Master Sheet'!Y25*0.925,(IF($AC$8=0.9,'Master Sheet'!Y25*0.9,(IF($AC$8=0.875,'Master Sheet'!Y25*0.875,"Error")))))))))))</f>
        <v>0</v>
      </c>
      <c r="AX25" s="58">
        <f>IF($AA$9=4,'Master Sheet'!Z25*4,(IF($AA$9=3.5,'Master Sheet'!Z25*3.5,(IF($AA$9=3.25,'Master Sheet'!Z25*3.25,(IF($AA$9=3,'Master Sheet'!Z25*3,(IF($AA$9=2.75,'Master Sheet'!Z25*2.75,(IF($AA$9=2.5,'Master Sheet'!Z25*2.5,"Error")))))))))))</f>
        <v>0</v>
      </c>
      <c r="AY25" s="59">
        <f>IF($AB$9=1.25,'Master Sheet'!AA25*1.25,(IF($AB$9=1.375,'Master Sheet'!AA25*1.375,(IF($AB$9=1.5,'Master Sheet'!AA25*1.5,(IF($AB$9=1.625,'Master Sheet'!AA25*1.625,(IF($AB$9=1.75,'Master Sheet'!AA25*1.75,(IF($AB$9=2,'Master Sheet'!AA25*2,"Error")))))))))))</f>
        <v>1.375</v>
      </c>
      <c r="AZ25" s="60">
        <f>IF($AC$9=1.05,'Master Sheet'!AB25*1.05,(IF($AC$9=0.975,'Master Sheet'!AB25*0.975,(IF($AC$9=0.95,'Master Sheet'!AB25*0.95,(IF($AC$9=0.925,'Master Sheet'!AB25*0.925,(IF($AC$9=0.9,'Master Sheet'!AB25*0.9,(IF($AC$9=0.875,'Master Sheet'!AB25*0.875,"Error")))))))))))</f>
        <v>0</v>
      </c>
      <c r="BA25" s="58">
        <f>IF($AA$10=4,'Master Sheet'!AC25*4,(IF($AA$10=3.5,'Master Sheet'!AC25*3.5,(IF($AA$10=3.25,'Master Sheet'!AC25*3.25,(IF($AA$10=3,'Master Sheet'!AC25*3,(IF($AA$10=2.75,'Master Sheet'!AC25*2.75,(IF($AA$10=2.5,'Master Sheet'!AC25*2.5,"Error")))))))))))</f>
        <v>0</v>
      </c>
      <c r="BB25" s="59">
        <f>IF($AB$10=1.25,'Master Sheet'!AD25*1.25,(IF($AB$10=1.375,'Master Sheet'!AD25*1.375,(IF($AB$10=1.5,'Master Sheet'!AD25*1.5,(IF($AB$10=1.625,'Master Sheet'!AD25*1.625,(IF($AB$10=1.75,'Master Sheet'!AD25*1.75,(IF($AB$10=2,'Master Sheet'!AD25*2,"Error")))))))))))</f>
        <v>0</v>
      </c>
      <c r="BC25" s="60">
        <f>IF($AC$10=1.05,'Master Sheet'!AE25*1.05,(IF($AC$10=0.975,'Master Sheet'!AE25*0.975,(IF($AC$10=0.95,'Master Sheet'!AE25*0.95,(IF($AC$10=0.925,'Master Sheet'!AE25*0.925,(IF($AC$10=0.9,'Master Sheet'!AE25*0.9,(IF($AC$10=0.875,'Master Sheet'!AE25*0.875,"Error")))))))))))</f>
        <v>0</v>
      </c>
      <c r="BD25" s="58">
        <f>IF($AA$11=4,'Master Sheet'!AF25*4,(IF($AA$11=3.5,'Master Sheet'!AF25*3.5,(IF($AA$11=3.25,'Master Sheet'!AF25*3.25,(IF($AA$11=3,'Master Sheet'!AF25*3,(IF($AA$11=2.75,'Master Sheet'!AF25*2.75,(IF($AA$11=2.5,'Master Sheet'!AF25*2.5,"Error")))))))))))</f>
        <v>0</v>
      </c>
      <c r="BE25" s="59">
        <f>IF($AB$11=1.25,'Master Sheet'!AG25*1.25,(IF($AB$11=1.375,'Master Sheet'!AG25*1.375,(IF($AB$11=1.5,'Master Sheet'!AG25*1.5,(IF($AB$11=1.625,'Master Sheet'!AG25*1.625,(IF($AB$11=1.75,'Master Sheet'!AG25*1.75,(IF($AB$11=2,'Master Sheet'!AG25*2,"Error")))))))))))</f>
        <v>0</v>
      </c>
      <c r="BF25" s="60">
        <f>IF($AC$11=1.05,'Master Sheet'!AH25*1.05,(IF($AC$11=0.975,'Master Sheet'!AH25*0.975,(IF($AC$11=0.95,'Master Sheet'!AH25*0.95,(IF($AC$11=0.925,'Master Sheet'!AH25*0.925,(IF($AC$11=0.9,'Master Sheet'!AH25*0.9,(IF($AC$11=0.875,'Master Sheet'!AH25*0.875,"Error")))))))))))</f>
        <v>0</v>
      </c>
      <c r="BG25" s="58">
        <f>IF($AA$12=4,'Master Sheet'!AI25*4,(IF($AA$12=3.5,'Master Sheet'!AI25*3.5,(IF($AA$12=3.25,'Master Sheet'!AI25*3.25,(IF($AA$12=3,'Master Sheet'!AI25*3,(IF($AA$12=2.75,'Master Sheet'!AI25*2.75,(IF($AA$12=2.5,'Master Sheet'!AI25*2.5,"Error")))))))))))</f>
        <v>0</v>
      </c>
      <c r="BH25" s="59">
        <f>IF($AB$12=1.25,'Master Sheet'!AJ25*1.25,(IF($AB$12=1.375,'Master Sheet'!AJ25*1.375,(IF($AB$12=1.5,'Master Sheet'!AJ25*1.5,(IF($AB$12=1.625,'Master Sheet'!AJ25*1.625,(IF($AB$12=1.75,'Master Sheet'!AJ25*1.75,(IF($AB$12=2,'Master Sheet'!AJ25*2,"Error")))))))))))</f>
        <v>0</v>
      </c>
      <c r="BI25" s="60">
        <f>IF($AC$12=1.05,'Master Sheet'!AK25*1.05,(IF($AC$12=0.975,'Master Sheet'!AK25*0.975,(IF($AC$12=0.95,'Master Sheet'!AK25*0.95,(IF($AC$12=0.925,'Master Sheet'!AK25*0.925,(IF($AC$12=0.9,'Master Sheet'!AK25*0.9,(IF($AC$12=0.875,'Master Sheet'!AK25*0.875,"Error")))))))))))</f>
        <v>0</v>
      </c>
      <c r="BJ25" s="58">
        <f>IF($AA$13=4,'Master Sheet'!AL25*4,(IF($AA$13=3.5,'Master Sheet'!AL25*3.5,(IF($AA$13=3.25,'Master Sheet'!AL25*3.25,(IF($AA$13=3,'Master Sheet'!AL25*3,(IF($AA$13=2.75,'Master Sheet'!AL25*2.75,(IF($AA$13=2.5,'Master Sheet'!AL25*2.5,"Error")))))))))))</f>
        <v>0</v>
      </c>
      <c r="BK25" s="59">
        <f>IF($AB$13=1.25,'Master Sheet'!AM25*1.25,(IF($AB$13=1.375,'Master Sheet'!AM25*1.375,(IF($AB$13=1.5,'Master Sheet'!AM25*1.5,(IF($AB$13=1.625,'Master Sheet'!AM25*1.625,(IF($AB$13=1.75,'Master Sheet'!AM25*1.75,(IF($AB$13=2,'Master Sheet'!AM25*2,"Error")))))))))))</f>
        <v>0</v>
      </c>
      <c r="BL25" s="60">
        <f>IF($AC$13=1.05,'Master Sheet'!AN25*1.05,(IF($AC$13=0.975,'Master Sheet'!AN25*0.975,(IF($AC$13=0.95,'Master Sheet'!AN25*0.95,(IF($AC$13=0.925,'Master Sheet'!AN25*0.925,(IF($AC$13=0.9,'Master Sheet'!AN25*0.9,(IF($AC$13=0.875,'Master Sheet'!AN25*0.875,"Error")))))))))))</f>
        <v>0</v>
      </c>
      <c r="BM25" s="58">
        <f>IF($AA$14=4,'Master Sheet'!AO25*4,(IF($AA$14=3.5,'Master Sheet'!AO25*3.5,(IF($AA$14=3.25,'Master Sheet'!AO25*3.25,(IF($AA$14=3,'Master Sheet'!AO25*3,(IF($AA$14=2.75,'Master Sheet'!AO25*2.75,(IF($AA$14=2.5,'Master Sheet'!AO25*2.5,"Error")))))))))))</f>
        <v>0</v>
      </c>
      <c r="BN25" s="59">
        <f>IF($AB$14=1.25,'Master Sheet'!AP25*1.25,(IF($AB$14=1.375,'Master Sheet'!AP25*1.375,(IF($AB$14=1.5,'Master Sheet'!AP25*1.5,(IF($AB$14=1.625,'Master Sheet'!AP25*1.625,(IF($AB$14=1.75,'Master Sheet'!AP25*1.75,(IF($AB$14=2,'Master Sheet'!AP25*2,"Error")))))))))))</f>
        <v>0</v>
      </c>
      <c r="BO25" s="60">
        <f>IF($AC$14=1.05,'Master Sheet'!AQ25*1.05,(IF($AC$14=0.975,'Master Sheet'!AQ25*0.975,(IF($AC$14=0.95,'Master Sheet'!AQ25*0.95,(IF($AC$14=0.925,'Master Sheet'!AQ25*0.925,(IF($AC$14=0.9,'Master Sheet'!AQ25*0.9,(IF($AC$14=0.875,'Master Sheet'!AQ25*0.875,"Error")))))))))))</f>
        <v>0</v>
      </c>
      <c r="BP25" s="58">
        <f>IF($AA$15=4,'Master Sheet'!AR25*4,(IF($AA$15=3.5,'Master Sheet'!AR25*3.5,(IF($AA$15=3.25,'Master Sheet'!AR25*3.25,(IF($AA$15=3,'Master Sheet'!AR25*3,(IF($AA$15=2.75,'Master Sheet'!AR25*2.75,(IF($AA$15=2.5,'Master Sheet'!AR25*2.5,"Error")))))))))))</f>
        <v>0</v>
      </c>
      <c r="BQ25" s="59">
        <f>IF($AB$15=1.25,'Master Sheet'!AS25*1.25,(IF($AB$15=1.375,'Master Sheet'!AS25*1.375,(IF($AB$15=1.5,'Master Sheet'!AS25*1.5,(IF($AB$15=1.625,'Master Sheet'!AS25*1.625,(IF($AB$15=1.75,'Master Sheet'!AS25*1.75,(IF($AB$15=2,'Master Sheet'!AS25*2,"Error")))))))))))</f>
        <v>0</v>
      </c>
      <c r="BR25" s="60">
        <f>IF($AC$15=1.05,'Master Sheet'!AT25*1.05,(IF($AC$15=0.975,'Master Sheet'!AT25*0.975,(IF($AC$15=0.95,'Master Sheet'!AT25*0.95,(IF($AC$15=0.925,'Master Sheet'!AT25*0.925,(IF($AC$15=0.9,'Master Sheet'!AT25*0.9,(IF($AC$15=0.875,'Master Sheet'!AT25*0.875,"Error")))))))))))</f>
        <v>0</v>
      </c>
      <c r="BS25" s="58">
        <f>IF($AA$16=4,'Master Sheet'!AU25*4,(IF($AA$16=3.5,'Master Sheet'!AU25*3.5,(IF($AA$16=3.25,'Master Sheet'!AU25*3.25,(IF($AA$16=3,'Master Sheet'!AU25*3,(IF($AA$16=2.75,'Master Sheet'!AU25*2.75,(IF($AA$16=2.5,'Master Sheet'!AU25*2.5,"Error")))))))))))</f>
        <v>0</v>
      </c>
      <c r="BT25" s="59">
        <f>IF($AB$16=1.25,'Master Sheet'!AV25*1.25,(IF($AB$16=1.375,'Master Sheet'!AV25*1.375,(IF($AB$16=1.5,'Master Sheet'!AV25*1.5,(IF($AB$16=1.625,'Master Sheet'!AV25*1.625,(IF($AB$16=1.75,'Master Sheet'!AV25*1.75,(IF($AB$16=2,'Master Sheet'!AV25*2,"Error")))))))))))</f>
        <v>0</v>
      </c>
      <c r="BU25" s="60">
        <f>IF($AC$16=1.05,'Master Sheet'!AW25*1.05,(IF($AC$16=0.975,'Master Sheet'!AW25*0.975,(IF($AC$16=0.95,'Master Sheet'!AW25*0.95,(IF($AC$16=0.925,'Master Sheet'!AW25*0.925,(IF($AC$16=0.9,'Master Sheet'!AW25*0.9,(IF($AC$16=0.875,'Master Sheet'!AW25*0.875,"Error")))))))))))</f>
        <v>0</v>
      </c>
      <c r="BV25" s="58">
        <f>IF($AA$17=4,'Master Sheet'!AX25*4,(IF($AA$17=3.5,'Master Sheet'!AX25*3.5,(IF($AA$17=3.25,'Master Sheet'!AX25*3.25,(IF($AA$17=3,'Master Sheet'!AX25*3,(IF($AA$17=2.75,'Master Sheet'!AX25*2.75,(IF($AA$17=2.5,'Master Sheet'!AX25*2.5,"Error")))))))))))</f>
        <v>0</v>
      </c>
      <c r="BW25" s="59">
        <f>IF($AB$17=1.25,'Master Sheet'!AY25*1.25,(IF($AB$17=1.375,'Master Sheet'!AY25*1.375,(IF($AB$17=1.5,'Master Sheet'!AY25*1.5,(IF($AB$17=1.625,'Master Sheet'!AY25*1.625,(IF($AB$17=1.75,'Master Sheet'!AY25*1.75,(IF($AB$17=2,'Master Sheet'!AY25*2,"Error")))))))))))</f>
        <v>0</v>
      </c>
      <c r="BX25" s="60">
        <f>IF($AC$17=1.05,'Master Sheet'!AZ25*1.05,(IF($AC$17=0.975,'Master Sheet'!AZ25*0.975,(IF($AC$17=0.95,'Master Sheet'!AZ25*0.95,(IF($AC$17=0.925,'Master Sheet'!AZ25*0.925,(IF($AC$17=0.9,'Master Sheet'!AZ25*0.9,(IF($AC$17=0.875,'Master Sheet'!AZ25*0.875,"Error")))))))))))</f>
        <v>0</v>
      </c>
      <c r="BY25" s="58">
        <f>IF($AA$18=4,'Master Sheet'!BA25*4,(IF($AA$18=3.5,'Master Sheet'!BA25*3.5,(IF($AA$18=3.25,'Master Sheet'!BA25*3.25,(IF($AA$18=3,'Master Sheet'!BA25*3,(IF($AA$18=2.75,'Master Sheet'!BA25*2.75,(IF($AA$18=2.5,'Master Sheet'!BA25*2.5,"Error")))))))))))</f>
        <v>0</v>
      </c>
      <c r="BZ25" s="59">
        <f>IF($AB$18=1.25,'Master Sheet'!BB25*1.25,(IF($AB$18=1.375,'Master Sheet'!BB25*1.375,(IF($AB$18=1.5,'Master Sheet'!BB25*1.5,(IF($AB$18=1.625,'Master Sheet'!BB25*1.625,(IF($AB$18=1.75,'Master Sheet'!BB25*1.75,(IF($AB$18=2,'Master Sheet'!BB25*2,"Error")))))))))))</f>
        <v>1.75</v>
      </c>
      <c r="CA25" s="60">
        <f>IF($AC$18=1.05,'Master Sheet'!BC25*1.05,(IF($AC$18=0.975,'Master Sheet'!BC25*0.975,(IF($AC$18=0.95,'Master Sheet'!BC25*0.95,(IF($AC$18=0.925,'Master Sheet'!BC25*0.925,(IF($AC$18=0.9,'Master Sheet'!BC25*0.9,(IF($AC$18=0.875,'Master Sheet'!BC25*0.875,"Error")))))))))))</f>
        <v>0</v>
      </c>
      <c r="CB25" s="58">
        <f>IF($AA$19=4,'Master Sheet'!BD25*4,(IF($AA$19=3.5,'Master Sheet'!BD25*3.5,(IF($AA$19=3.25,'Master Sheet'!BD25*3.25,(IF($AA$19=3,'Master Sheet'!BD25*3,(IF($AA$19=2.75,'Master Sheet'!BD25*2.75,(IF($AA$19=2.5,'Master Sheet'!BD25*2.5,"Error")))))))))))</f>
        <v>0</v>
      </c>
      <c r="CC25" s="59">
        <f>IF($AB$19=1.25,'Master Sheet'!BE25*1.25,(IF($AB$19=1.375,'Master Sheet'!BE25*1.375,(IF($AB$19=1.5,'Master Sheet'!BE25*1.5,(IF($AB$19=1.625,'Master Sheet'!BE25*1.625,(IF($AB$19=1.75,'Master Sheet'!BE25*1.75,(IF($AB$19=2,'Master Sheet'!BE25*2,"Error")))))))))))</f>
        <v>0</v>
      </c>
      <c r="CD25" s="60">
        <f>IF($AC$19=1.05,'Master Sheet'!BF25*1.05,(IF($AC$19=0.975,'Master Sheet'!BF25*0.975,(IF($AC$19=0.95,'Master Sheet'!BF25*0.95,(IF($AC$19=0.925,'Master Sheet'!BF25*0.925,(IF($AC$19=0.9,'Master Sheet'!BF25*0.9,(IF($AC$19=0.875,'Master Sheet'!BF25*0.875,"Error")))))))))))</f>
        <v>0</v>
      </c>
      <c r="CE25" s="58">
        <f>IF($AA$20=4,'Master Sheet'!BG25*4,(IF($AA$20=3.5,'Master Sheet'!BG25*3.5,(IF($AA$20=3.25,'Master Sheet'!BG25*3.25,(IF($AA$20=3,'Master Sheet'!BG25*3,(IF($AA$20=2.75,'Master Sheet'!BG25*2.75,(IF($AA$20=2.5,'Master Sheet'!BG25*2.5,"Error")))))))))))</f>
        <v>0</v>
      </c>
      <c r="CF25" s="59">
        <f>IF($AB$20=1.25,'Master Sheet'!BH25*1.25,(IF($AB$20=1.375,'Master Sheet'!BH25*1.375,(IF($AB$20=1.5,'Master Sheet'!BH25*1.5,(IF($AB$20=1.625,'Master Sheet'!BH25*1.625,(IF($AB$20=1.75,'Master Sheet'!BH25*1.75,(IF($AB$20=2,'Master Sheet'!BH25*2,"Error")))))))))))</f>
        <v>1.625</v>
      </c>
      <c r="CG25" s="60">
        <f>IF($AC$20=1.05,'Master Sheet'!BI25*1.05,(IF($AC$20=0.975,'Master Sheet'!BI25*0.975,(IF($AC$20=0.95,'Master Sheet'!BI25*0.95,(IF($AC$20=0.925,'Master Sheet'!BI25*0.925,(IF($AC$20=0.9,'Master Sheet'!BI25*0.9,(IF($AC$20=0.875,'Master Sheet'!BI25*0.875,"Error")))))))))))</f>
        <v>0</v>
      </c>
      <c r="CH25" s="58">
        <f>IF($AA$21=4,'Master Sheet'!BJ25*4,(IF($AA$21=3.5,'Master Sheet'!BJ25*3.5,(IF($AA$21=3.25,'Master Sheet'!BJ25*3.25,(IF($AA$21=3,'Master Sheet'!BJ25*3,(IF($AA$21=2.75,'Master Sheet'!BJ25*2.75,(IF($AA$21=2.5,'Master Sheet'!BJ25*2.5,"Error")))))))))))</f>
        <v>0</v>
      </c>
      <c r="CI25" s="59">
        <f>IF($AB$21=1.25,'Master Sheet'!BK25*1.25,(IF($AB$21=1.375,'Master Sheet'!BK25*1.375,(IF($AB$21=1.5,'Master Sheet'!BK25*1.5,(IF($AB$21=1.625,'Master Sheet'!BK25*1.625,(IF($AB$21=1.75,'Master Sheet'!BK25*1.75,(IF($AB$21=2,'Master Sheet'!BK25*2,"Error")))))))))))</f>
        <v>0</v>
      </c>
      <c r="CJ25" s="60">
        <f>IF($AC$21=1.05,'Master Sheet'!BL25*1.05,(IF($AC$21=0.975,'Master Sheet'!BL25*0.975,(IF($AC$21=0.95,'Master Sheet'!BL25*0.95,(IF($AC$21=0.925,'Master Sheet'!BL25*0.925,(IF($AC$21=0.9,'Master Sheet'!BL25*0.9,(IF($AC$21=0.875,'Master Sheet'!BL25*0.875,"Error")))))))))))</f>
        <v>0</v>
      </c>
      <c r="CK25" s="58">
        <f>IF($AA$22=4,'Master Sheet'!BM25*4,(IF($AA$22=3.5,'Master Sheet'!BM25*3.5,(IF($AA$22=3.25,'Master Sheet'!BM25*3.25,(IF($AA$22=3,'Master Sheet'!BM25*3,(IF($AA$22=2.75,'Master Sheet'!BM25*2.75,(IF($AA$22=2.5,'Master Sheet'!BM25*2.5,"Error")))))))))))</f>
        <v>0</v>
      </c>
      <c r="CL25" s="59">
        <f>IF($AB$22=1.25,'Master Sheet'!BN25*1.25,(IF($AB$22=1.375,'Master Sheet'!BN25*1.375,(IF($AB$22=1.5,'Master Sheet'!BN25*1.5,(IF($AB$22=1.625,'Master Sheet'!BN25*1.625,(IF($AB$22=1.75,'Master Sheet'!BN25*1.75,(IF($AB$22=2,'Master Sheet'!BN25*2,"Error")))))))))))</f>
        <v>0</v>
      </c>
      <c r="CM25" s="60">
        <f>IF($AC$22=1.05,'Master Sheet'!BO25*1.05,(IF($AC$22=0.975,'Master Sheet'!BO25*0.975,(IF($AC$22=0.95,'Master Sheet'!BO25*0.95,(IF($AC$22=0.925,'Master Sheet'!BO25*0.925,(IF($AC$22=0.9,'Master Sheet'!BO25*0.9,(IF($AC$22=0.875,'Master Sheet'!BO25*0.875,"Error")))))))))))</f>
        <v>0</v>
      </c>
      <c r="CN25" s="58">
        <f>IF($AA$23=4,'Master Sheet'!BP25*4,(IF($AA$23=3.5,'Master Sheet'!BP25*3.5,(IF($AA$23=3.25,'Master Sheet'!BP25*3.25,(IF($AA$23=3,'Master Sheet'!BP25*3,(IF($AA$23=2.75,'Master Sheet'!BP25*2.75,(IF($AA$23=2.5,'Master Sheet'!BP25*2.5,"Error")))))))))))</f>
        <v>0</v>
      </c>
      <c r="CO25" s="59">
        <f>IF($AB$23=1.25,'Master Sheet'!BQ25*1.25,(IF($AB$23=1.375,'Master Sheet'!BQ25*1.375,(IF($AB$23=1.5,'Master Sheet'!BQ25*1.5,(IF($AB$23=1.625,'Master Sheet'!BQ25*1.625,(IF($AB$23=1.75,'Master Sheet'!BQ25*1.75,(IF($AB$23=2,'Master Sheet'!BQ25*2,"Error")))))))))))</f>
        <v>0</v>
      </c>
      <c r="CP25" s="60">
        <f>IF($AC$23=1.05,'Master Sheet'!BR25*1.05,(IF($AC$23=0.975,'Master Sheet'!BR25*0.975,(IF($AC$23=0.95,'Master Sheet'!BR25*0.95,(IF($AC$23=0.925,'Master Sheet'!BR25*0.925,(IF($AC$23=0.9,'Master Sheet'!BR25*0.9,(IF($AC$23=0.875,'Master Sheet'!BR25*0.875,"Error")))))))))))</f>
        <v>0</v>
      </c>
      <c r="CQ25" s="58">
        <f>IF($AA$24=4,'Master Sheet'!BS25*4,(IF($AA$24=3.5,'Master Sheet'!BS25*3.5,(IF($AA$24=3.25,'Master Sheet'!BS25*3.25,(IF($AA$24=3,'Master Sheet'!BS25*3,(IF($AA$24=2.75,'Master Sheet'!BS25*2.75,(IF($AA$24=2.5,'Master Sheet'!BS25*2.5,"Error")))))))))))</f>
        <v>0</v>
      </c>
      <c r="CR25" s="59">
        <f>IF($AB$24=1.25,'Master Sheet'!BT25*1.25,(IF($AB$24=1.375,'Master Sheet'!BT25*1.375,(IF($AB$24=1.5,'Master Sheet'!BT25*1.5,(IF($AB$24=1.625,'Master Sheet'!BT25*1.625,(IF($AB$24=1.75,'Master Sheet'!BT25*1.75,(IF($AB$24=2,'Master Sheet'!BT25*2,"Error")))))))))))</f>
        <v>0</v>
      </c>
      <c r="CS25" s="60">
        <f>IF($AC$24=1.05,'Master Sheet'!BU25*1.05,(IF($AC$24=0.975,'Master Sheet'!BU25*0.975,(IF($AC$24=0.95,'Master Sheet'!BU25*0.95,(IF($AC$24=0.925,'Master Sheet'!BU25*0.925,(IF($AC$24=0.9,'Master Sheet'!BU25*0.9,(IF($AC$24=0.875,'Master Sheet'!BU25*0.875,"Error")))))))))))</f>
        <v>0</v>
      </c>
      <c r="CT25" s="58">
        <f>IF($AA$25=4,'Master Sheet'!BV25*4,(IF($AA$25=3.5,'Master Sheet'!BV25*3.5,(IF($AA$25=3.25,'Master Sheet'!BV25*3.25,(IF($AA$25=3,'Master Sheet'!BV25*3,(IF($AA$25=2.75,'Master Sheet'!BV25*2.75,(IF($AA$25=2.5,'Master Sheet'!BV25*2.5,"Error")))))))))))</f>
        <v>0</v>
      </c>
      <c r="CU25" s="59">
        <f>IF($AB$25=1.25,'Master Sheet'!BW25*1.25,(IF($AB$25=1.375,'Master Sheet'!BW25*1.375,(IF($AB$25=1.5,'Master Sheet'!BW25*1.5,(IF($AB$25=1.625,'Master Sheet'!BW25*1.625,(IF($AB$25=1.75,'Master Sheet'!BW25*1.75,(IF($AB$25=2,'Master Sheet'!BW25*2,"Error")))))))))))</f>
        <v>0</v>
      </c>
      <c r="CV25" s="60">
        <f>IF($AC$25=1.05,'Master Sheet'!BX25*1.05,(IF($AC$25=0.975,'Master Sheet'!BX25*0.975,(IF($AC$25=0.95,'Master Sheet'!BX25*0.95,(IF($AC$25=0.925,'Master Sheet'!BX25*0.925,(IF($AC$25=0.9,'Master Sheet'!BX25*0.9,(IF($AC$25=0.875,'Master Sheet'!BX25*0.875,"Error")))))))))))</f>
        <v>0</v>
      </c>
      <c r="CW25" s="58">
        <f>IF($AA$26=4,'Master Sheet'!BY25*4,(IF($AA$26=3.5,'Master Sheet'!BY25*3.5,(IF($AA$26=3.25,'Master Sheet'!BY25*3.25,(IF($AA$26=3,'Master Sheet'!BY25*3,(IF($AA$26=2.75,'Master Sheet'!BY25*2.75,(IF($AA$26=2.5,'Master Sheet'!BY25*2.5,"Error")))))))))))</f>
        <v>0</v>
      </c>
      <c r="CX25" s="59">
        <f>IF($AB$26=1.25,'Master Sheet'!BZ25*1.25,(IF($AB$26=1.375,'Master Sheet'!BZ25*1.375,(IF($AB$26=1.5,'Master Sheet'!BZ25*1.5,(IF($AB$26=1.625,'Master Sheet'!BZ25*1.625,(IF($AB$26=1.75,'Master Sheet'!BZ25*1.75,(IF($AB$26=2,'Master Sheet'!BZ25*2,"Error")))))))))))</f>
        <v>0</v>
      </c>
      <c r="CY25" s="60">
        <f>IF($AC$26=1.05,'Master Sheet'!CA25*1.05,(IF($AC$26=0.975,'Master Sheet'!CA25*0.975,(IF($AC$26=0.95,'Master Sheet'!CA25*0.95,(IF($AC$26=0.925,'Master Sheet'!CA25*0.925,(IF($AC$26=0.9,'Master Sheet'!CA25*0.9,(IF($AC$26=0.875,'Master Sheet'!CA25*0.875,"Error")))))))))))</f>
        <v>0</v>
      </c>
      <c r="CZ25" s="58">
        <f>IF($AA$27=4,'Master Sheet'!CB25*4,(IF($AA$27=3.5,'Master Sheet'!CB25*3.5,(IF($AA$27=3.25,'Master Sheet'!CB25*3.25,(IF($AA$27=3,'Master Sheet'!CB25*3,(IF($AA$27=2.75,'Master Sheet'!CB25*2.75,(IF($AA$27=2.5,'Master Sheet'!CB25*2.5,"Error")))))))))))</f>
        <v>0</v>
      </c>
      <c r="DA25" s="59">
        <f>IF($AB$27=1.25,'Master Sheet'!CC25*1.25,(IF($AB$27=1.375,'Master Sheet'!CC25*1.375,(IF($AB$27=1.5,'Master Sheet'!CC25*1.5,(IF($AB$27=1.625,'Master Sheet'!CC25*1.625,(IF($AB$27=1.75,'Master Sheet'!CC25*1.75,(IF($AB$27=2,'Master Sheet'!CC25*2,"Error")))))))))))</f>
        <v>0</v>
      </c>
      <c r="DB25" s="60">
        <f>IF($AC$27=1.05,'Master Sheet'!CD25*1.05,(IF($AC$27=0.975,'Master Sheet'!CD25*0.975,(IF($AC$27=0.95,'Master Sheet'!CD25*0.95,(IF($AC$27=0.925,'Master Sheet'!CD25*0.925,(IF($AC$27=0.9,'Master Sheet'!CD25*0.9,(IF($AC$27=0.875,'Master Sheet'!CD25*0.875,"Error")))))))))))</f>
        <v>0</v>
      </c>
      <c r="DC25">
        <f t="shared" si="10"/>
        <v>0</v>
      </c>
      <c r="DD25">
        <f t="shared" si="10"/>
        <v>6.125</v>
      </c>
      <c r="DE25">
        <f t="shared" si="10"/>
        <v>0</v>
      </c>
      <c r="DF25" s="4" t="s">
        <v>18</v>
      </c>
      <c r="DG25">
        <f>(IF('Master Sheet'!E25=0,"NGP",(((DC25+DE25)-DD25)/'Master Sheet'!E25)))</f>
        <v>-1.53125</v>
      </c>
      <c r="DI25">
        <f>(IF('Master Sheet'!E25=0,"NGP",(((DC25+DE25))/'Master Sheet'!E25)))</f>
        <v>0</v>
      </c>
      <c r="DJ25" s="4" t="s">
        <v>18</v>
      </c>
      <c r="DK25">
        <f>((IF('Master Sheet'!E25=0,$DM$4,((((DC25+DE25)-DD25)/'Master Sheet'!E25)+$DM$8))))</f>
        <v>0</v>
      </c>
    </row>
    <row r="26" spans="1:115">
      <c r="A26" s="3" t="s">
        <v>8</v>
      </c>
      <c r="B26" t="str">
        <f>IF('Master Sheet'!F26=1,"Yes","No")</f>
        <v>No</v>
      </c>
      <c r="C26" t="str">
        <f t="shared" si="1"/>
        <v>N/A</v>
      </c>
      <c r="D26" s="57"/>
      <c r="E26" s="3" t="s">
        <v>8</v>
      </c>
      <c r="F26" t="str">
        <f>IF('Master Sheet'!F26=0.75,"Yes",IF(AND('Master Sheet'!F26&gt;0.75,'Master Sheet'!F26&lt;1),"Yes","No"))</f>
        <v>No</v>
      </c>
      <c r="G26" t="str">
        <f t="shared" si="2"/>
        <v>N/A</v>
      </c>
      <c r="H26" s="57"/>
      <c r="I26" s="3" t="s">
        <v>8</v>
      </c>
      <c r="J26" t="str">
        <f>IF('Master Sheet'!F26=0.5,"Yes",IF(AND('Master Sheet'!F26&gt;0.5,'Master Sheet'!F26&lt;0.75),"Yes","No"))</f>
        <v>No</v>
      </c>
      <c r="K26" t="str">
        <f t="shared" si="3"/>
        <v>N/A</v>
      </c>
      <c r="L26" s="57"/>
      <c r="M26" s="3" t="s">
        <v>8</v>
      </c>
      <c r="N26" t="str">
        <f>IF('Master Sheet'!F26=0.25,"Yes",IF(AND('Master Sheet'!F26&gt;0.25,'Master Sheet'!F26&lt;0.5),"Yes","No"))</f>
        <v>No</v>
      </c>
      <c r="O26" t="str">
        <f t="shared" si="4"/>
        <v>N/A</v>
      </c>
      <c r="P26" s="57"/>
      <c r="Q26" s="3" t="s">
        <v>8</v>
      </c>
      <c r="R26" t="str">
        <f>IF('Master Sheet'!F26=0.001,"Yes",IF(AND('Master Sheet'!F26&gt;0,'Master Sheet'!F26&lt;0.25),"Yes","No"))</f>
        <v>No</v>
      </c>
      <c r="S26" t="str">
        <f t="shared" si="5"/>
        <v>N/A</v>
      </c>
      <c r="T26" s="57"/>
      <c r="U26" s="3" t="s">
        <v>8</v>
      </c>
      <c r="V26" t="str">
        <f>IF('Master Sheet'!F26=0,"Yes","No")</f>
        <v>Yes</v>
      </c>
      <c r="W26">
        <f t="shared" si="6"/>
        <v>2.5</v>
      </c>
      <c r="X26" s="57"/>
      <c r="Z26" s="3" t="s">
        <v>8</v>
      </c>
      <c r="AA26">
        <f t="shared" si="7"/>
        <v>2.5</v>
      </c>
      <c r="AB26">
        <f t="shared" si="8"/>
        <v>2</v>
      </c>
      <c r="AC26">
        <f t="shared" si="9"/>
        <v>0.875</v>
      </c>
      <c r="AE26" s="3" t="s">
        <v>8</v>
      </c>
      <c r="AF26" s="58">
        <f>IF($AA$3=4,'Master Sheet'!H26*4,(IF($AA$3=3.5,'Master Sheet'!H26*3.5,(IF($AA$3=3.25,'Master Sheet'!H26*3.25,(IF($AA$3=3,'Master Sheet'!H26*3,(IF($AA$3=2.75,'Master Sheet'!H26*2.75,(IF($AA$3=2.5,'Master Sheet'!H26*2.5,"Error")))))))))))</f>
        <v>0</v>
      </c>
      <c r="AG26" s="59">
        <f>IF($AB$3=1.25,'Master Sheet'!I26*1.25,(IF($AB$3=1.375,'Master Sheet'!I26*1.375,(IF($AB$3=1.5,'Master Sheet'!I26*1.5,(IF($AB$3=1.625,'Master Sheet'!I26*1.625,(IF($AB$3=1.75,'Master Sheet'!I26*1.75,(IF($AB$3=2,'Master Sheet'!I26*2,"Error")))))))))))</f>
        <v>0</v>
      </c>
      <c r="AH26" s="60">
        <f>IF($AC$3=1.05,'Master Sheet'!J26*1.05,(IF($AC$3=0.975,'Master Sheet'!J26*0.975,(IF($AC$3=0.95,'Master Sheet'!J26*0.95,(IF($AC$3=0.925,'Master Sheet'!J26*0.925,(IF($AC$3=0.9,'Master Sheet'!J26*0.9,(IF($AC$3=0.875,'Master Sheet'!J26*0.875,"Error")))))))))))</f>
        <v>0</v>
      </c>
      <c r="AI26" s="58">
        <f>IF($AA$4=4,'Master Sheet'!K26*4,(IF($AA$4=3.5,'Master Sheet'!K26*3.5,(IF($AA$4=3.25,'Master Sheet'!K26*3.25,(IF($AA$4=3,'Master Sheet'!K26*3,(IF($AA$4=2.75,'Master Sheet'!K26*2.75,(IF($AA$4=2.5,'Master Sheet'!K26*2.5,"Error")))))))))))</f>
        <v>0</v>
      </c>
      <c r="AJ26" s="59">
        <f>IF($AB$4=1.25,'Master Sheet'!L26*1.25,(IF($AB$4=1.375,'Master Sheet'!L26*1.375,(IF($AB$4=1.5,'Master Sheet'!L26*1.5,(IF($AB$4=1.625,'Master Sheet'!L26*1.625,(IF($AB$4=1.75,'Master Sheet'!L26*1.75,(IF($AB$4=2,'Master Sheet'!L26*2,"Error")))))))))))</f>
        <v>0</v>
      </c>
      <c r="AK26" s="60">
        <f>IF($AC$4=1.05,'Master Sheet'!M26*1.05,(IF($AC$4=0.975,'Master Sheet'!M26*0.975,(IF($AC$4=0.95,'Master Sheet'!M26*0.95,(IF($AC$4=0.925,'Master Sheet'!M26*0.925,(IF($AC$4=0.9,'Master Sheet'!M26*0.9,(IF($AC$4=0.875,'Master Sheet'!M26*0.875,"Error")))))))))))</f>
        <v>0</v>
      </c>
      <c r="AL26" s="58">
        <f>IF($AA$5=4,'Master Sheet'!N26*4,(IF($AA$5=3.5,'Master Sheet'!N26*3.5,(IF($AA$5=3.25,'Master Sheet'!N26*3.25,(IF($AA$5=3,'Master Sheet'!N26*3,(IF($AA$5=2.75,'Master Sheet'!N26*2.75,(IF($AA$5=2.5,'Master Sheet'!N26*2.5,"Error")))))))))))</f>
        <v>0</v>
      </c>
      <c r="AM26" s="59">
        <f>IF($AB$5=1.25,'Master Sheet'!O26*1.25,(IF($AB$5=1.375,'Master Sheet'!O26*1.375,(IF($AB$5=1.5,'Master Sheet'!O26*1.5,(IF($AB$5=1.625,'Master Sheet'!O26*1.625,(IF($AB$5=1.75,'Master Sheet'!O26*1.75,(IF($AB$5=2,'Master Sheet'!O26*2,"Error")))))))))))</f>
        <v>0</v>
      </c>
      <c r="AN26" s="60">
        <f>IF($AC$5=1.05,'Master Sheet'!P26*1.05,(IF($AC$5=0.975,'Master Sheet'!P26*0.975,(IF($AC$5=0.95,'Master Sheet'!P26*0.95,(IF($AC$5=0.925,'Master Sheet'!P26*0.925,(IF($AC$5=0.9,'Master Sheet'!P26*0.9,(IF($AC$5=0.875,'Master Sheet'!P26*0.875,"Error")))))))))))</f>
        <v>0</v>
      </c>
      <c r="AO26" s="58">
        <f>IF($AA$6=4,'Master Sheet'!Q26*4,(IF($AA$6=3.5,'Master Sheet'!Q26*3.5,(IF($AA$6=3.25,'Master Sheet'!Q26*3.25,(IF($AA$6=3,'Master Sheet'!Q26*3,(IF($AA$6=2.75,'Master Sheet'!Q26*2.75,(IF($AA$6=2.5,'Master Sheet'!Q26*2.5,"Error")))))))))))</f>
        <v>0</v>
      </c>
      <c r="AP26" s="59">
        <f>IF($AB$6=1.25,'Master Sheet'!R26*1.25,(IF($AB$6=1.375,'Master Sheet'!R26*1.375,(IF($AB$6=1.5,'Master Sheet'!R26*1.5,(IF($AB$6=1.625,'Master Sheet'!R26*1.625,(IF($AB$6=1.75,'Master Sheet'!R26*1.75,(IF($AB$6=2,'Master Sheet'!R26*2,"Error")))))))))))</f>
        <v>0</v>
      </c>
      <c r="AQ26" s="60">
        <f>IF($AC$6=1.05,'Master Sheet'!S26*1.05,(IF($AC$6=0.975,'Master Sheet'!S26*0.975,(IF($AC$6=0.95,'Master Sheet'!S26*0.95,(IF($AC$6=0.925,'Master Sheet'!S26*0.925,(IF($AC$6=0.9,'Master Sheet'!S26*0.9,(IF($AC$6=0.875,'Master Sheet'!S26*0.875,"Error")))))))))))</f>
        <v>0</v>
      </c>
      <c r="AR26" s="58">
        <f>IF($AA$7=4,'Master Sheet'!T26*4,(IF($AA$7=3.5,'Master Sheet'!T26*3.5,(IF($AA$7=3.25,'Master Sheet'!T26*3.25,(IF($AA$7=3,'Master Sheet'!T26*3,(IF($AA$7=2.75,'Master Sheet'!T26*2.75,(IF($AA$7=2.5,'Master Sheet'!T26*2.5,"Error")))))))))))</f>
        <v>0</v>
      </c>
      <c r="AS26" s="59">
        <f>IF($AB$7=1.25,'Master Sheet'!U26*1.25,(IF($AB$7=1.375,'Master Sheet'!U26*1.375,(IF($AB$7=1.5,'Master Sheet'!U26*1.5,(IF($AB$7=1.625,'Master Sheet'!U26*1.625,(IF($AB$7=1.75,'Master Sheet'!U26*1.75,(IF($AB$7=2,'Master Sheet'!U26*2,"Error")))))))))))</f>
        <v>0</v>
      </c>
      <c r="AT26" s="60">
        <f>IF($AC$7=1.05,'Master Sheet'!V26*1.05,(IF($AC$7=0.975,'Master Sheet'!V26*0.975,(IF($AC$7=0.95,'Master Sheet'!V26*0.95,(IF($AC$7=0.925,'Master Sheet'!V26*0.925,(IF($AC$7=0.9,'Master Sheet'!V26*0.9,(IF($AC$7=0.875,'Master Sheet'!V26*0.875,"Error")))))))))))</f>
        <v>0</v>
      </c>
      <c r="AU26" s="58">
        <f>IF($AA$8=4,'Master Sheet'!W26*4,(IF($AA$8=3.5,'Master Sheet'!W26*3.5,(IF($AA$8=3.25,'Master Sheet'!W26*3.25,(IF($AA$8=3,'Master Sheet'!W26*3,(IF($AA$8=2.75,'Master Sheet'!W26*2.75,(IF($AA$8=2.5,'Master Sheet'!W26*2.5,"Error")))))))))))</f>
        <v>0</v>
      </c>
      <c r="AV26" s="59">
        <f>IF($AB$8=1.25,'Master Sheet'!X26*1.25,(IF($AB$8=1.375,'Master Sheet'!X26*1.375,(IF($AB$8=1.5,'Master Sheet'!X26*1.5,(IF($AB$8=1.625,'Master Sheet'!X26*1.625,(IF($AB$8=1.75,'Master Sheet'!X26*1.75,(IF($AB$8=2,'Master Sheet'!X26*2,"Error")))))))))))</f>
        <v>0</v>
      </c>
      <c r="AW26" s="60">
        <f>IF($AC$8=1.05,'Master Sheet'!Y26*1.05,(IF($AC$8=0.975,'Master Sheet'!Y26*0.975,(IF($AC$8=0.95,'Master Sheet'!Y26*0.95,(IF($AC$8=0.925,'Master Sheet'!Y26*0.925,(IF($AC$8=0.9,'Master Sheet'!Y26*0.9,(IF($AC$8=0.875,'Master Sheet'!Y26*0.875,"Error")))))))))))</f>
        <v>0</v>
      </c>
      <c r="AX26" s="58">
        <f>IF($AA$9=4,'Master Sheet'!Z26*4,(IF($AA$9=3.5,'Master Sheet'!Z26*3.5,(IF($AA$9=3.25,'Master Sheet'!Z26*3.25,(IF($AA$9=3,'Master Sheet'!Z26*3,(IF($AA$9=2.75,'Master Sheet'!Z26*2.75,(IF($AA$9=2.5,'Master Sheet'!Z26*2.5,"Error")))))))))))</f>
        <v>0</v>
      </c>
      <c r="AY26" s="59">
        <f>IF($AB$9=1.25,'Master Sheet'!AA26*1.25,(IF($AB$9=1.375,'Master Sheet'!AA26*1.375,(IF($AB$9=1.5,'Master Sheet'!AA26*1.5,(IF($AB$9=1.625,'Master Sheet'!AA26*1.625,(IF($AB$9=1.75,'Master Sheet'!AA26*1.75,(IF($AB$9=2,'Master Sheet'!AA26*2,"Error")))))))))))</f>
        <v>0</v>
      </c>
      <c r="AZ26" s="60">
        <f>IF($AC$9=1.05,'Master Sheet'!AB26*1.05,(IF($AC$9=0.975,'Master Sheet'!AB26*0.975,(IF($AC$9=0.95,'Master Sheet'!AB26*0.95,(IF($AC$9=0.925,'Master Sheet'!AB26*0.925,(IF($AC$9=0.9,'Master Sheet'!AB26*0.9,(IF($AC$9=0.875,'Master Sheet'!AB26*0.875,"Error")))))))))))</f>
        <v>0</v>
      </c>
      <c r="BA26" s="58">
        <f>IF($AA$10=4,'Master Sheet'!AC26*4,(IF($AA$10=3.5,'Master Sheet'!AC26*3.5,(IF($AA$10=3.25,'Master Sheet'!AC26*3.25,(IF($AA$10=3,'Master Sheet'!AC26*3,(IF($AA$10=2.75,'Master Sheet'!AC26*2.75,(IF($AA$10=2.5,'Master Sheet'!AC26*2.5,"Error")))))))))))</f>
        <v>0</v>
      </c>
      <c r="BB26" s="59">
        <f>IF($AB$10=1.25,'Master Sheet'!AD26*1.25,(IF($AB$10=1.375,'Master Sheet'!AD26*1.375,(IF($AB$10=1.5,'Master Sheet'!AD26*1.5,(IF($AB$10=1.625,'Master Sheet'!AD26*1.625,(IF($AB$10=1.75,'Master Sheet'!AD26*1.75,(IF($AB$10=2,'Master Sheet'!AD26*2,"Error")))))))))))</f>
        <v>0</v>
      </c>
      <c r="BC26" s="60">
        <f>IF($AC$10=1.05,'Master Sheet'!AE26*1.05,(IF($AC$10=0.975,'Master Sheet'!AE26*0.975,(IF($AC$10=0.95,'Master Sheet'!AE26*0.95,(IF($AC$10=0.925,'Master Sheet'!AE26*0.925,(IF($AC$10=0.9,'Master Sheet'!AE26*0.9,(IF($AC$10=0.875,'Master Sheet'!AE26*0.875,"Error")))))))))))</f>
        <v>0</v>
      </c>
      <c r="BD26" s="58">
        <f>IF($AA$11=4,'Master Sheet'!AF26*4,(IF($AA$11=3.5,'Master Sheet'!AF26*3.5,(IF($AA$11=3.25,'Master Sheet'!AF26*3.25,(IF($AA$11=3,'Master Sheet'!AF26*3,(IF($AA$11=2.75,'Master Sheet'!AF26*2.75,(IF($AA$11=2.5,'Master Sheet'!AF26*2.5,"Error")))))))))))</f>
        <v>0</v>
      </c>
      <c r="BE26" s="59">
        <f>IF($AB$11=1.25,'Master Sheet'!AG26*1.25,(IF($AB$11=1.375,'Master Sheet'!AG26*1.375,(IF($AB$11=1.5,'Master Sheet'!AG26*1.5,(IF($AB$11=1.625,'Master Sheet'!AG26*1.625,(IF($AB$11=1.75,'Master Sheet'!AG26*1.75,(IF($AB$11=2,'Master Sheet'!AG26*2,"Error")))))))))))</f>
        <v>0</v>
      </c>
      <c r="BF26" s="60">
        <f>IF($AC$11=1.05,'Master Sheet'!AH26*1.05,(IF($AC$11=0.975,'Master Sheet'!AH26*0.975,(IF($AC$11=0.95,'Master Sheet'!AH26*0.95,(IF($AC$11=0.925,'Master Sheet'!AH26*0.925,(IF($AC$11=0.9,'Master Sheet'!AH26*0.9,(IF($AC$11=0.875,'Master Sheet'!AH26*0.875,"Error")))))))))))</f>
        <v>0</v>
      </c>
      <c r="BG26" s="58">
        <f>IF($AA$12=4,'Master Sheet'!AI26*4,(IF($AA$12=3.5,'Master Sheet'!AI26*3.5,(IF($AA$12=3.25,'Master Sheet'!AI26*3.25,(IF($AA$12=3,'Master Sheet'!AI26*3,(IF($AA$12=2.75,'Master Sheet'!AI26*2.75,(IF($AA$12=2.5,'Master Sheet'!AI26*2.5,"Error")))))))))))</f>
        <v>0</v>
      </c>
      <c r="BH26" s="59">
        <f>IF($AB$12=1.25,'Master Sheet'!AJ26*1.25,(IF($AB$12=1.375,'Master Sheet'!AJ26*1.375,(IF($AB$12=1.5,'Master Sheet'!AJ26*1.5,(IF($AB$12=1.625,'Master Sheet'!AJ26*1.625,(IF($AB$12=1.75,'Master Sheet'!AJ26*1.75,(IF($AB$12=2,'Master Sheet'!AJ26*2,"Error")))))))))))</f>
        <v>0</v>
      </c>
      <c r="BI26" s="60">
        <f>IF($AC$12=1.05,'Master Sheet'!AK26*1.05,(IF($AC$12=0.975,'Master Sheet'!AK26*0.975,(IF($AC$12=0.95,'Master Sheet'!AK26*0.95,(IF($AC$12=0.925,'Master Sheet'!AK26*0.925,(IF($AC$12=0.9,'Master Sheet'!AK26*0.9,(IF($AC$12=0.875,'Master Sheet'!AK26*0.875,"Error")))))))))))</f>
        <v>0</v>
      </c>
      <c r="BJ26" s="58">
        <f>IF($AA$13=4,'Master Sheet'!AL26*4,(IF($AA$13=3.5,'Master Sheet'!AL26*3.5,(IF($AA$13=3.25,'Master Sheet'!AL26*3.25,(IF($AA$13=3,'Master Sheet'!AL26*3,(IF($AA$13=2.75,'Master Sheet'!AL26*2.75,(IF($AA$13=2.5,'Master Sheet'!AL26*2.5,"Error")))))))))))</f>
        <v>0</v>
      </c>
      <c r="BK26" s="59">
        <f>IF($AB$13=1.25,'Master Sheet'!AM26*1.25,(IF($AB$13=1.375,'Master Sheet'!AM26*1.375,(IF($AB$13=1.5,'Master Sheet'!AM26*1.5,(IF($AB$13=1.625,'Master Sheet'!AM26*1.625,(IF($AB$13=1.75,'Master Sheet'!AM26*1.75,(IF($AB$13=2,'Master Sheet'!AM26*2,"Error")))))))))))</f>
        <v>0</v>
      </c>
      <c r="BL26" s="60">
        <f>IF($AC$13=1.05,'Master Sheet'!AN26*1.05,(IF($AC$13=0.975,'Master Sheet'!AN26*0.975,(IF($AC$13=0.95,'Master Sheet'!AN26*0.95,(IF($AC$13=0.925,'Master Sheet'!AN26*0.925,(IF($AC$13=0.9,'Master Sheet'!AN26*0.9,(IF($AC$13=0.875,'Master Sheet'!AN26*0.875,"Error")))))))))))</f>
        <v>0</v>
      </c>
      <c r="BM26" s="58">
        <f>IF($AA$14=4,'Master Sheet'!AO26*4,(IF($AA$14=3.5,'Master Sheet'!AO26*3.5,(IF($AA$14=3.25,'Master Sheet'!AO26*3.25,(IF($AA$14=3,'Master Sheet'!AO26*3,(IF($AA$14=2.75,'Master Sheet'!AO26*2.75,(IF($AA$14=2.5,'Master Sheet'!AO26*2.5,"Error")))))))))))</f>
        <v>0</v>
      </c>
      <c r="BN26" s="59">
        <f>IF($AB$14=1.25,'Master Sheet'!AP26*1.25,(IF($AB$14=1.375,'Master Sheet'!AP26*1.375,(IF($AB$14=1.5,'Master Sheet'!AP26*1.5,(IF($AB$14=1.625,'Master Sheet'!AP26*1.625,(IF($AB$14=1.75,'Master Sheet'!AP26*1.75,(IF($AB$14=2,'Master Sheet'!AP26*2,"Error")))))))))))</f>
        <v>0</v>
      </c>
      <c r="BO26" s="60">
        <f>IF($AC$14=1.05,'Master Sheet'!AQ26*1.05,(IF($AC$14=0.975,'Master Sheet'!AQ26*0.975,(IF($AC$14=0.95,'Master Sheet'!AQ26*0.95,(IF($AC$14=0.925,'Master Sheet'!AQ26*0.925,(IF($AC$14=0.9,'Master Sheet'!AQ26*0.9,(IF($AC$14=0.875,'Master Sheet'!AQ26*0.875,"Error")))))))))))</f>
        <v>0</v>
      </c>
      <c r="BP26" s="58">
        <f>IF($AA$15=4,'Master Sheet'!AR26*4,(IF($AA$15=3.5,'Master Sheet'!AR26*3.5,(IF($AA$15=3.25,'Master Sheet'!AR26*3.25,(IF($AA$15=3,'Master Sheet'!AR26*3,(IF($AA$15=2.75,'Master Sheet'!AR26*2.75,(IF($AA$15=2.5,'Master Sheet'!AR26*2.5,"Error")))))))))))</f>
        <v>0</v>
      </c>
      <c r="BQ26" s="59">
        <f>IF($AB$15=1.25,'Master Sheet'!AS26*1.25,(IF($AB$15=1.375,'Master Sheet'!AS26*1.375,(IF($AB$15=1.5,'Master Sheet'!AS26*1.5,(IF($AB$15=1.625,'Master Sheet'!AS26*1.625,(IF($AB$15=1.75,'Master Sheet'!AS26*1.75,(IF($AB$15=2,'Master Sheet'!AS26*2,"Error")))))))))))</f>
        <v>0</v>
      </c>
      <c r="BR26" s="60">
        <f>IF($AC$15=1.05,'Master Sheet'!AT26*1.05,(IF($AC$15=0.975,'Master Sheet'!AT26*0.975,(IF($AC$15=0.95,'Master Sheet'!AT26*0.95,(IF($AC$15=0.925,'Master Sheet'!AT26*0.925,(IF($AC$15=0.9,'Master Sheet'!AT26*0.9,(IF($AC$15=0.875,'Master Sheet'!AT26*0.875,"Error")))))))))))</f>
        <v>0</v>
      </c>
      <c r="BS26" s="58">
        <f>IF($AA$16=4,'Master Sheet'!AU26*4,(IF($AA$16=3.5,'Master Sheet'!AU26*3.5,(IF($AA$16=3.25,'Master Sheet'!AU26*3.25,(IF($AA$16=3,'Master Sheet'!AU26*3,(IF($AA$16=2.75,'Master Sheet'!AU26*2.75,(IF($AA$16=2.5,'Master Sheet'!AU26*2.5,"Error")))))))))))</f>
        <v>0</v>
      </c>
      <c r="BT26" s="59">
        <f>IF($AB$16=1.25,'Master Sheet'!AV26*1.25,(IF($AB$16=1.375,'Master Sheet'!AV26*1.375,(IF($AB$16=1.5,'Master Sheet'!AV26*1.5,(IF($AB$16=1.625,'Master Sheet'!AV26*1.625,(IF($AB$16=1.75,'Master Sheet'!AV26*1.75,(IF($AB$16=2,'Master Sheet'!AV26*2,"Error")))))))))))</f>
        <v>0</v>
      </c>
      <c r="BU26" s="60">
        <f>IF($AC$16=1.05,'Master Sheet'!AW26*1.05,(IF($AC$16=0.975,'Master Sheet'!AW26*0.975,(IF($AC$16=0.95,'Master Sheet'!AW26*0.95,(IF($AC$16=0.925,'Master Sheet'!AW26*0.925,(IF($AC$16=0.9,'Master Sheet'!AW26*0.9,(IF($AC$16=0.875,'Master Sheet'!AW26*0.875,"Error")))))))))))</f>
        <v>0</v>
      </c>
      <c r="BV26" s="58">
        <f>IF($AA$17=4,'Master Sheet'!AX26*4,(IF($AA$17=3.5,'Master Sheet'!AX26*3.5,(IF($AA$17=3.25,'Master Sheet'!AX26*3.25,(IF($AA$17=3,'Master Sheet'!AX26*3,(IF($AA$17=2.75,'Master Sheet'!AX26*2.75,(IF($AA$17=2.5,'Master Sheet'!AX26*2.5,"Error")))))))))))</f>
        <v>0</v>
      </c>
      <c r="BW26" s="59">
        <f>IF($AB$17=1.25,'Master Sheet'!AY26*1.25,(IF($AB$17=1.375,'Master Sheet'!AY26*1.375,(IF($AB$17=1.5,'Master Sheet'!AY26*1.5,(IF($AB$17=1.625,'Master Sheet'!AY26*1.625,(IF($AB$17=1.75,'Master Sheet'!AY26*1.75,(IF($AB$17=2,'Master Sheet'!AY26*2,"Error")))))))))))</f>
        <v>0</v>
      </c>
      <c r="BX26" s="60">
        <f>IF($AC$17=1.05,'Master Sheet'!AZ26*1.05,(IF($AC$17=0.975,'Master Sheet'!AZ26*0.975,(IF($AC$17=0.95,'Master Sheet'!AZ26*0.95,(IF($AC$17=0.925,'Master Sheet'!AZ26*0.925,(IF($AC$17=0.9,'Master Sheet'!AZ26*0.9,(IF($AC$17=0.875,'Master Sheet'!AZ26*0.875,"Error")))))))))))</f>
        <v>0</v>
      </c>
      <c r="BY26" s="58">
        <f>IF($AA$18=4,'Master Sheet'!BA26*4,(IF($AA$18=3.5,'Master Sheet'!BA26*3.5,(IF($AA$18=3.25,'Master Sheet'!BA26*3.25,(IF($AA$18=3,'Master Sheet'!BA26*3,(IF($AA$18=2.75,'Master Sheet'!BA26*2.75,(IF($AA$18=2.5,'Master Sheet'!BA26*2.5,"Error")))))))))))</f>
        <v>0</v>
      </c>
      <c r="BZ26" s="59">
        <f>IF($AB$18=1.25,'Master Sheet'!BB26*1.25,(IF($AB$18=1.375,'Master Sheet'!BB26*1.375,(IF($AB$18=1.5,'Master Sheet'!BB26*1.5,(IF($AB$18=1.625,'Master Sheet'!BB26*1.625,(IF($AB$18=1.75,'Master Sheet'!BB26*1.75,(IF($AB$18=2,'Master Sheet'!BB26*2,"Error")))))))))))</f>
        <v>0</v>
      </c>
      <c r="CA26" s="60">
        <f>IF($AC$18=1.05,'Master Sheet'!BC26*1.05,(IF($AC$18=0.975,'Master Sheet'!BC26*0.975,(IF($AC$18=0.95,'Master Sheet'!BC26*0.95,(IF($AC$18=0.925,'Master Sheet'!BC26*0.925,(IF($AC$18=0.9,'Master Sheet'!BC26*0.9,(IF($AC$18=0.875,'Master Sheet'!BC26*0.875,"Error")))))))))))</f>
        <v>0</v>
      </c>
      <c r="CB26" s="58">
        <f>IF($AA$19=4,'Master Sheet'!BD26*4,(IF($AA$19=3.5,'Master Sheet'!BD26*3.5,(IF($AA$19=3.25,'Master Sheet'!BD26*3.25,(IF($AA$19=3,'Master Sheet'!BD26*3,(IF($AA$19=2.75,'Master Sheet'!BD26*2.75,(IF($AA$19=2.5,'Master Sheet'!BD26*2.5,"Error")))))))))))</f>
        <v>0</v>
      </c>
      <c r="CC26" s="59">
        <f>IF($AB$19=1.25,'Master Sheet'!BE26*1.25,(IF($AB$19=1.375,'Master Sheet'!BE26*1.375,(IF($AB$19=1.5,'Master Sheet'!BE26*1.5,(IF($AB$19=1.625,'Master Sheet'!BE26*1.625,(IF($AB$19=1.75,'Master Sheet'!BE26*1.75,(IF($AB$19=2,'Master Sheet'!BE26*2,"Error")))))))))))</f>
        <v>0</v>
      </c>
      <c r="CD26" s="60">
        <f>IF($AC$19=1.05,'Master Sheet'!BF26*1.05,(IF($AC$19=0.975,'Master Sheet'!BF26*0.975,(IF($AC$19=0.95,'Master Sheet'!BF26*0.95,(IF($AC$19=0.925,'Master Sheet'!BF26*0.925,(IF($AC$19=0.9,'Master Sheet'!BF26*0.9,(IF($AC$19=0.875,'Master Sheet'!BF26*0.875,"Error")))))))))))</f>
        <v>0</v>
      </c>
      <c r="CE26" s="58">
        <f>IF($AA$20=4,'Master Sheet'!BG26*4,(IF($AA$20=3.5,'Master Sheet'!BG26*3.5,(IF($AA$20=3.25,'Master Sheet'!BG26*3.25,(IF($AA$20=3,'Master Sheet'!BG26*3,(IF($AA$20=2.75,'Master Sheet'!BG26*2.75,(IF($AA$20=2.5,'Master Sheet'!BG26*2.5,"Error")))))))))))</f>
        <v>0</v>
      </c>
      <c r="CF26" s="59">
        <f>IF($AB$20=1.25,'Master Sheet'!BH26*1.25,(IF($AB$20=1.375,'Master Sheet'!BH26*1.375,(IF($AB$20=1.5,'Master Sheet'!BH26*1.5,(IF($AB$20=1.625,'Master Sheet'!BH26*1.625,(IF($AB$20=1.75,'Master Sheet'!BH26*1.75,(IF($AB$20=2,'Master Sheet'!BH26*2,"Error")))))))))))</f>
        <v>0</v>
      </c>
      <c r="CG26" s="60">
        <f>IF($AC$20=1.05,'Master Sheet'!BI26*1.05,(IF($AC$20=0.975,'Master Sheet'!BI26*0.975,(IF($AC$20=0.95,'Master Sheet'!BI26*0.95,(IF($AC$20=0.925,'Master Sheet'!BI26*0.925,(IF($AC$20=0.9,'Master Sheet'!BI26*0.9,(IF($AC$20=0.875,'Master Sheet'!BI26*0.875,"Error")))))))))))</f>
        <v>0</v>
      </c>
      <c r="CH26" s="58">
        <f>IF($AA$21=4,'Master Sheet'!BJ26*4,(IF($AA$21=3.5,'Master Sheet'!BJ26*3.5,(IF($AA$21=3.25,'Master Sheet'!BJ26*3.25,(IF($AA$21=3,'Master Sheet'!BJ26*3,(IF($AA$21=2.75,'Master Sheet'!BJ26*2.75,(IF($AA$21=2.5,'Master Sheet'!BJ26*2.5,"Error")))))))))))</f>
        <v>0</v>
      </c>
      <c r="CI26" s="59">
        <f>IF($AB$21=1.25,'Master Sheet'!BK26*1.25,(IF($AB$21=1.375,'Master Sheet'!BK26*1.375,(IF($AB$21=1.5,'Master Sheet'!BK26*1.5,(IF($AB$21=1.625,'Master Sheet'!BK26*1.625,(IF($AB$21=1.75,'Master Sheet'!BK26*1.75,(IF($AB$21=2,'Master Sheet'!BK26*2,"Error")))))))))))</f>
        <v>0</v>
      </c>
      <c r="CJ26" s="60">
        <f>IF($AC$21=1.05,'Master Sheet'!BL26*1.05,(IF($AC$21=0.975,'Master Sheet'!BL26*0.975,(IF($AC$21=0.95,'Master Sheet'!BL26*0.95,(IF($AC$21=0.925,'Master Sheet'!BL26*0.925,(IF($AC$21=0.9,'Master Sheet'!BL26*0.9,(IF($AC$21=0.875,'Master Sheet'!BL26*0.875,"Error")))))))))))</f>
        <v>0</v>
      </c>
      <c r="CK26" s="58">
        <f>IF($AA$22=4,'Master Sheet'!BM26*4,(IF($AA$22=3.5,'Master Sheet'!BM26*3.5,(IF($AA$22=3.25,'Master Sheet'!BM26*3.25,(IF($AA$22=3,'Master Sheet'!BM26*3,(IF($AA$22=2.75,'Master Sheet'!BM26*2.75,(IF($AA$22=2.5,'Master Sheet'!BM26*2.5,"Error")))))))))))</f>
        <v>0</v>
      </c>
      <c r="CL26" s="59">
        <f>IF($AB$22=1.25,'Master Sheet'!BN26*1.25,(IF($AB$22=1.375,'Master Sheet'!BN26*1.375,(IF($AB$22=1.5,'Master Sheet'!BN26*1.5,(IF($AB$22=1.625,'Master Sheet'!BN26*1.625,(IF($AB$22=1.75,'Master Sheet'!BN26*1.75,(IF($AB$22=2,'Master Sheet'!BN26*2,"Error")))))))))))</f>
        <v>0</v>
      </c>
      <c r="CM26" s="60">
        <f>IF($AC$22=1.05,'Master Sheet'!BO26*1.05,(IF($AC$22=0.975,'Master Sheet'!BO26*0.975,(IF($AC$22=0.95,'Master Sheet'!BO26*0.95,(IF($AC$22=0.925,'Master Sheet'!BO26*0.925,(IF($AC$22=0.9,'Master Sheet'!BO26*0.9,(IF($AC$22=0.875,'Master Sheet'!BO26*0.875,"Error")))))))))))</f>
        <v>0</v>
      </c>
      <c r="CN26" s="58">
        <f>IF($AA$23=4,'Master Sheet'!BP26*4,(IF($AA$23=3.5,'Master Sheet'!BP26*3.5,(IF($AA$23=3.25,'Master Sheet'!BP26*3.25,(IF($AA$23=3,'Master Sheet'!BP26*3,(IF($AA$23=2.75,'Master Sheet'!BP26*2.75,(IF($AA$23=2.5,'Master Sheet'!BP26*2.5,"Error")))))))))))</f>
        <v>0</v>
      </c>
      <c r="CO26" s="59">
        <f>IF($AB$23=1.25,'Master Sheet'!BQ26*1.25,(IF($AB$23=1.375,'Master Sheet'!BQ26*1.375,(IF($AB$23=1.5,'Master Sheet'!BQ26*1.5,(IF($AB$23=1.625,'Master Sheet'!BQ26*1.625,(IF($AB$23=1.75,'Master Sheet'!BQ26*1.75,(IF($AB$23=2,'Master Sheet'!BQ26*2,"Error")))))))))))</f>
        <v>0</v>
      </c>
      <c r="CP26" s="60">
        <f>IF($AC$23=1.05,'Master Sheet'!BR26*1.05,(IF($AC$23=0.975,'Master Sheet'!BR26*0.975,(IF($AC$23=0.95,'Master Sheet'!BR26*0.95,(IF($AC$23=0.925,'Master Sheet'!BR26*0.925,(IF($AC$23=0.9,'Master Sheet'!BR26*0.9,(IF($AC$23=0.875,'Master Sheet'!BR26*0.875,"Error")))))))))))</f>
        <v>0</v>
      </c>
      <c r="CQ26" s="58">
        <f>IF($AA$24=4,'Master Sheet'!BS26*4,(IF($AA$24=3.5,'Master Sheet'!BS26*3.5,(IF($AA$24=3.25,'Master Sheet'!BS26*3.25,(IF($AA$24=3,'Master Sheet'!BS26*3,(IF($AA$24=2.75,'Master Sheet'!BS26*2.75,(IF($AA$24=2.5,'Master Sheet'!BS26*2.5,"Error")))))))))))</f>
        <v>0</v>
      </c>
      <c r="CR26" s="59">
        <f>IF($AB$24=1.25,'Master Sheet'!BT26*1.25,(IF($AB$24=1.375,'Master Sheet'!BT26*1.375,(IF($AB$24=1.5,'Master Sheet'!BT26*1.5,(IF($AB$24=1.625,'Master Sheet'!BT26*1.625,(IF($AB$24=1.75,'Master Sheet'!BT26*1.75,(IF($AB$24=2,'Master Sheet'!BT26*2,"Error")))))))))))</f>
        <v>0</v>
      </c>
      <c r="CS26" s="60">
        <f>IF($AC$24=1.05,'Master Sheet'!BU26*1.05,(IF($AC$24=0.975,'Master Sheet'!BU26*0.975,(IF($AC$24=0.95,'Master Sheet'!BU26*0.95,(IF($AC$24=0.925,'Master Sheet'!BU26*0.925,(IF($AC$24=0.9,'Master Sheet'!BU26*0.9,(IF($AC$24=0.875,'Master Sheet'!BU26*0.875,"Error")))))))))))</f>
        <v>0</v>
      </c>
      <c r="CT26" s="58">
        <f>IF($AA$25=4,'Master Sheet'!BV26*4,(IF($AA$25=3.5,'Master Sheet'!BV26*3.5,(IF($AA$25=3.25,'Master Sheet'!BV26*3.25,(IF($AA$25=3,'Master Sheet'!BV26*3,(IF($AA$25=2.75,'Master Sheet'!BV26*2.75,(IF($AA$25=2.5,'Master Sheet'!BV26*2.5,"Error")))))))))))</f>
        <v>0</v>
      </c>
      <c r="CU26" s="59">
        <f>IF($AB$25=1.25,'Master Sheet'!BW26*1.25,(IF($AB$25=1.375,'Master Sheet'!BW26*1.375,(IF($AB$25=1.5,'Master Sheet'!BW26*1.5,(IF($AB$25=1.625,'Master Sheet'!BW26*1.625,(IF($AB$25=1.75,'Master Sheet'!BW26*1.75,(IF($AB$25=2,'Master Sheet'!BW26*2,"Error")))))))))))</f>
        <v>0</v>
      </c>
      <c r="CV26" s="60">
        <f>IF($AC$25=1.05,'Master Sheet'!BX26*1.05,(IF($AC$25=0.975,'Master Sheet'!BX26*0.975,(IF($AC$25=0.95,'Master Sheet'!BX26*0.95,(IF($AC$25=0.925,'Master Sheet'!BX26*0.925,(IF($AC$25=0.9,'Master Sheet'!BX26*0.9,(IF($AC$25=0.875,'Master Sheet'!BX26*0.875,"Error")))))))))))</f>
        <v>0</v>
      </c>
      <c r="CW26" s="58">
        <f>IF($AA$26=4,'Master Sheet'!BY26*4,(IF($AA$26=3.5,'Master Sheet'!BY26*3.5,(IF($AA$26=3.25,'Master Sheet'!BY26*3.25,(IF($AA$26=3,'Master Sheet'!BY26*3,(IF($AA$26=2.75,'Master Sheet'!BY26*2.75,(IF($AA$26=2.5,'Master Sheet'!BY26*2.5,"Error")))))))))))</f>
        <v>0</v>
      </c>
      <c r="CX26" s="59">
        <f>IF($AB$26=1.25,'Master Sheet'!BZ26*1.25,(IF($AB$26=1.375,'Master Sheet'!BZ26*1.375,(IF($AB$26=1.5,'Master Sheet'!BZ26*1.5,(IF($AB$26=1.625,'Master Sheet'!BZ26*1.625,(IF($AB$26=1.75,'Master Sheet'!BZ26*1.75,(IF($AB$26=2,'Master Sheet'!BZ26*2,"Error")))))))))))</f>
        <v>0</v>
      </c>
      <c r="CY26" s="60">
        <f>IF($AC$26=1.05,'Master Sheet'!CA26*1.05,(IF($AC$26=0.975,'Master Sheet'!CA26*0.975,(IF($AC$26=0.95,'Master Sheet'!CA26*0.95,(IF($AC$26=0.925,'Master Sheet'!CA26*0.925,(IF($AC$26=0.9,'Master Sheet'!CA26*0.9,(IF($AC$26=0.875,'Master Sheet'!CA26*0.875,"Error")))))))))))</f>
        <v>0</v>
      </c>
      <c r="CZ26" s="58">
        <f>IF($AA$27=4,'Master Sheet'!CB26*4,(IF($AA$27=3.5,'Master Sheet'!CB26*3.5,(IF($AA$27=3.25,'Master Sheet'!CB26*3.25,(IF($AA$27=3,'Master Sheet'!CB26*3,(IF($AA$27=2.75,'Master Sheet'!CB26*2.75,(IF($AA$27=2.5,'Master Sheet'!CB26*2.5,"Error")))))))))))</f>
        <v>0</v>
      </c>
      <c r="DA26" s="59">
        <f>IF($AB$27=1.25,'Master Sheet'!CC26*1.25,(IF($AB$27=1.375,'Master Sheet'!CC26*1.375,(IF($AB$27=1.5,'Master Sheet'!CC26*1.5,(IF($AB$27=1.625,'Master Sheet'!CC26*1.625,(IF($AB$27=1.75,'Master Sheet'!CC26*1.75,(IF($AB$27=2,'Master Sheet'!CC26*2,"Error")))))))))))</f>
        <v>0</v>
      </c>
      <c r="DB26" s="60">
        <f>IF($AC$27=1.05,'Master Sheet'!CD26*1.05,(IF($AC$27=0.975,'Master Sheet'!CD26*0.975,(IF($AC$27=0.95,'Master Sheet'!CD26*0.95,(IF($AC$27=0.925,'Master Sheet'!CD26*0.925,(IF($AC$27=0.9,'Master Sheet'!CD26*0.9,(IF($AC$27=0.875,'Master Sheet'!CD26*0.875,"Error")))))))))))</f>
        <v>0</v>
      </c>
      <c r="DC26">
        <f t="shared" si="10"/>
        <v>0</v>
      </c>
      <c r="DD26">
        <f t="shared" si="10"/>
        <v>0</v>
      </c>
      <c r="DE26">
        <f t="shared" si="10"/>
        <v>0</v>
      </c>
      <c r="DF26" s="3" t="s">
        <v>8</v>
      </c>
      <c r="DG26" t="str">
        <f>(IF('Master Sheet'!E26=0,"NGP",(((DC26+DE26)-DD26)/'Master Sheet'!E26)))</f>
        <v>NGP</v>
      </c>
      <c r="DI26" t="str">
        <f>(IF('Master Sheet'!E26=0,"NGP",(((DC26+DE26))/'Master Sheet'!E26)))</f>
        <v>NGP</v>
      </c>
      <c r="DJ26" s="3" t="s">
        <v>8</v>
      </c>
      <c r="DK26">
        <f>((IF('Master Sheet'!E26=0,$DM$4,((((DC26+DE26)-DD26)/'Master Sheet'!E26)+$DM$8))))</f>
        <v>-1.53125</v>
      </c>
    </row>
    <row r="27" spans="1:115">
      <c r="A27" s="5" t="s">
        <v>1</v>
      </c>
      <c r="B27" t="str">
        <f>IF('Master Sheet'!F27=1,"Yes","No")</f>
        <v>No</v>
      </c>
      <c r="C27" t="str">
        <f t="shared" si="1"/>
        <v>N/A</v>
      </c>
      <c r="D27" s="57"/>
      <c r="E27" s="5" t="s">
        <v>1</v>
      </c>
      <c r="F27" t="str">
        <f>IF('Master Sheet'!F27=0.75,"Yes",IF(AND('Master Sheet'!F27&gt;0.75,'Master Sheet'!F27&lt;1),"Yes","No"))</f>
        <v>No</v>
      </c>
      <c r="G27" t="str">
        <f t="shared" si="2"/>
        <v>N/A</v>
      </c>
      <c r="H27" s="57"/>
      <c r="I27" s="5" t="s">
        <v>1</v>
      </c>
      <c r="J27" t="str">
        <f>IF('Master Sheet'!F27=0.5,"Yes",IF(AND('Master Sheet'!F27&gt;0.5,'Master Sheet'!F27&lt;0.75),"Yes","No"))</f>
        <v>No</v>
      </c>
      <c r="K27" t="str">
        <f t="shared" si="3"/>
        <v>N/A</v>
      </c>
      <c r="L27" s="57"/>
      <c r="M27" s="5" t="s">
        <v>1</v>
      </c>
      <c r="N27" t="str">
        <f>IF('Master Sheet'!F27=0.25,"Yes",IF(AND('Master Sheet'!F27&gt;0.25,'Master Sheet'!F27&lt;0.5),"Yes","No"))</f>
        <v>No</v>
      </c>
      <c r="O27" t="str">
        <f t="shared" si="4"/>
        <v>N/A</v>
      </c>
      <c r="P27" s="57"/>
      <c r="Q27" s="5" t="s">
        <v>1</v>
      </c>
      <c r="R27" t="str">
        <f>IF('Master Sheet'!F27=0.001,"Yes",IF(AND('Master Sheet'!F27&gt;0,'Master Sheet'!F27&lt;0.25),"Yes","No"))</f>
        <v>No</v>
      </c>
      <c r="S27" t="str">
        <f t="shared" si="5"/>
        <v>N/A</v>
      </c>
      <c r="T27" s="57"/>
      <c r="U27" s="5" t="s">
        <v>1</v>
      </c>
      <c r="V27" t="str">
        <f>IF('Master Sheet'!F27=0,"Yes","No")</f>
        <v>Yes</v>
      </c>
      <c r="W27">
        <f t="shared" si="6"/>
        <v>2.5</v>
      </c>
      <c r="X27" s="57"/>
      <c r="Z27" s="5" t="s">
        <v>1</v>
      </c>
      <c r="AA27">
        <f t="shared" si="7"/>
        <v>2.5</v>
      </c>
      <c r="AB27">
        <f t="shared" si="8"/>
        <v>2</v>
      </c>
      <c r="AC27">
        <f t="shared" si="9"/>
        <v>0.875</v>
      </c>
      <c r="AE27" s="5" t="s">
        <v>1</v>
      </c>
      <c r="AF27" s="58">
        <f>IF($AA$3=4,'Master Sheet'!H27*4,(IF($AA$3=3.5,'Master Sheet'!H27*3.5,(IF($AA$3=3.25,'Master Sheet'!H27*3.25,(IF($AA$3=3,'Master Sheet'!H27*3,(IF($AA$3=2.75,'Master Sheet'!H27*2.75,(IF($AA$3=2.5,'Master Sheet'!H27*2.5,"Error")))))))))))</f>
        <v>0</v>
      </c>
      <c r="AG27" s="59">
        <f>IF($AB$3=1.25,'Master Sheet'!I27*1.25,(IF($AB$3=1.375,'Master Sheet'!I27*1.375,(IF($AB$3=1.5,'Master Sheet'!I27*1.5,(IF($AB$3=1.625,'Master Sheet'!I27*1.625,(IF($AB$3=1.75,'Master Sheet'!I27*1.75,(IF($AB$3=2,'Master Sheet'!I27*2,"Error")))))))))))</f>
        <v>0</v>
      </c>
      <c r="AH27" s="60">
        <f>IF($AC$3=1.05,'Master Sheet'!J27*1.05,(IF($AC$3=0.975,'Master Sheet'!J27*0.975,(IF($AC$3=0.95,'Master Sheet'!J27*0.95,(IF($AC$3=0.925,'Master Sheet'!J27*0.925,(IF($AC$3=0.9,'Master Sheet'!J27*0.9,(IF($AC$3=0.875,'Master Sheet'!J27*0.875,"Error")))))))))))</f>
        <v>0</v>
      </c>
      <c r="AI27" s="58">
        <f>IF($AA$4=4,'Master Sheet'!K27*4,(IF($AA$4=3.5,'Master Sheet'!K27*3.5,(IF($AA$4=3.25,'Master Sheet'!K27*3.25,(IF($AA$4=3,'Master Sheet'!K27*3,(IF($AA$4=2.75,'Master Sheet'!K27*2.75,(IF($AA$4=2.5,'Master Sheet'!K27*2.5,"Error")))))))))))</f>
        <v>0</v>
      </c>
      <c r="AJ27" s="59">
        <f>IF($AB$4=1.25,'Master Sheet'!L27*1.25,(IF($AB$4=1.375,'Master Sheet'!L27*1.375,(IF($AB$4=1.5,'Master Sheet'!L27*1.5,(IF($AB$4=1.625,'Master Sheet'!L27*1.625,(IF($AB$4=1.75,'Master Sheet'!L27*1.75,(IF($AB$4=2,'Master Sheet'!L27*2,"Error")))))))))))</f>
        <v>0</v>
      </c>
      <c r="AK27" s="60">
        <f>IF($AC$4=1.05,'Master Sheet'!M27*1.05,(IF($AC$4=0.975,'Master Sheet'!M27*0.975,(IF($AC$4=0.95,'Master Sheet'!M27*0.95,(IF($AC$4=0.925,'Master Sheet'!M27*0.925,(IF($AC$4=0.9,'Master Sheet'!M27*0.9,(IF($AC$4=0.875,'Master Sheet'!M27*0.875,"Error")))))))))))</f>
        <v>0</v>
      </c>
      <c r="AL27" s="58">
        <f>IF($AA$5=4,'Master Sheet'!N27*4,(IF($AA$5=3.5,'Master Sheet'!N27*3.5,(IF($AA$5=3.25,'Master Sheet'!N27*3.25,(IF($AA$5=3,'Master Sheet'!N27*3,(IF($AA$5=2.75,'Master Sheet'!N27*2.75,(IF($AA$5=2.5,'Master Sheet'!N27*2.5,"Error")))))))))))</f>
        <v>0</v>
      </c>
      <c r="AM27" s="59">
        <f>IF($AB$5=1.25,'Master Sheet'!O27*1.25,(IF($AB$5=1.375,'Master Sheet'!O27*1.375,(IF($AB$5=1.5,'Master Sheet'!O27*1.5,(IF($AB$5=1.625,'Master Sheet'!O27*1.625,(IF($AB$5=1.75,'Master Sheet'!O27*1.75,(IF($AB$5=2,'Master Sheet'!O27*2,"Error")))))))))))</f>
        <v>0</v>
      </c>
      <c r="AN27" s="60">
        <f>IF($AC$5=1.05,'Master Sheet'!P27*1.05,(IF($AC$5=0.975,'Master Sheet'!P27*0.975,(IF($AC$5=0.95,'Master Sheet'!P27*0.95,(IF($AC$5=0.925,'Master Sheet'!P27*0.925,(IF($AC$5=0.9,'Master Sheet'!P27*0.9,(IF($AC$5=0.875,'Master Sheet'!P27*0.875,"Error")))))))))))</f>
        <v>0</v>
      </c>
      <c r="AO27" s="58">
        <f>IF($AA$6=4,'Master Sheet'!Q27*4,(IF($AA$6=3.5,'Master Sheet'!Q27*3.5,(IF($AA$6=3.25,'Master Sheet'!Q27*3.25,(IF($AA$6=3,'Master Sheet'!Q27*3,(IF($AA$6=2.75,'Master Sheet'!Q27*2.75,(IF($AA$6=2.5,'Master Sheet'!Q27*2.5,"Error")))))))))))</f>
        <v>0</v>
      </c>
      <c r="AP27" s="59">
        <f>IF($AB$6=1.25,'Master Sheet'!R27*1.25,(IF($AB$6=1.375,'Master Sheet'!R27*1.375,(IF($AB$6=1.5,'Master Sheet'!R27*1.5,(IF($AB$6=1.625,'Master Sheet'!R27*1.625,(IF($AB$6=1.75,'Master Sheet'!R27*1.75,(IF($AB$6=2,'Master Sheet'!R27*2,"Error")))))))))))</f>
        <v>0</v>
      </c>
      <c r="AQ27" s="60">
        <f>IF($AC$6=1.05,'Master Sheet'!S27*1.05,(IF($AC$6=0.975,'Master Sheet'!S27*0.975,(IF($AC$6=0.95,'Master Sheet'!S27*0.95,(IF($AC$6=0.925,'Master Sheet'!S27*0.925,(IF($AC$6=0.9,'Master Sheet'!S27*0.9,(IF($AC$6=0.875,'Master Sheet'!S27*0.875,"Error")))))))))))</f>
        <v>0</v>
      </c>
      <c r="AR27" s="58">
        <f>IF($AA$7=4,'Master Sheet'!T27*4,(IF($AA$7=3.5,'Master Sheet'!T27*3.5,(IF($AA$7=3.25,'Master Sheet'!T27*3.25,(IF($AA$7=3,'Master Sheet'!T27*3,(IF($AA$7=2.75,'Master Sheet'!T27*2.75,(IF($AA$7=2.5,'Master Sheet'!T27*2.5,"Error")))))))))))</f>
        <v>0</v>
      </c>
      <c r="AS27" s="59">
        <f>IF($AB$7=1.25,'Master Sheet'!U27*1.25,(IF($AB$7=1.375,'Master Sheet'!U27*1.375,(IF($AB$7=1.5,'Master Sheet'!U27*1.5,(IF($AB$7=1.625,'Master Sheet'!U27*1.625,(IF($AB$7=1.75,'Master Sheet'!U27*1.75,(IF($AB$7=2,'Master Sheet'!U27*2,"Error")))))))))))</f>
        <v>0</v>
      </c>
      <c r="AT27" s="60">
        <f>IF($AC$7=1.05,'Master Sheet'!V27*1.05,(IF($AC$7=0.975,'Master Sheet'!V27*0.975,(IF($AC$7=0.95,'Master Sheet'!V27*0.95,(IF($AC$7=0.925,'Master Sheet'!V27*0.925,(IF($AC$7=0.9,'Master Sheet'!V27*0.9,(IF($AC$7=0.875,'Master Sheet'!V27*0.875,"Error")))))))))))</f>
        <v>0</v>
      </c>
      <c r="AU27" s="58">
        <f>IF($AA$8=4,'Master Sheet'!W27*4,(IF($AA$8=3.5,'Master Sheet'!W27*3.5,(IF($AA$8=3.25,'Master Sheet'!W27*3.25,(IF($AA$8=3,'Master Sheet'!W27*3,(IF($AA$8=2.75,'Master Sheet'!W27*2.75,(IF($AA$8=2.5,'Master Sheet'!W27*2.5,"Error")))))))))))</f>
        <v>0</v>
      </c>
      <c r="AV27" s="59">
        <f>IF($AB$8=1.25,'Master Sheet'!X27*1.25,(IF($AB$8=1.375,'Master Sheet'!X27*1.375,(IF($AB$8=1.5,'Master Sheet'!X27*1.5,(IF($AB$8=1.625,'Master Sheet'!X27*1.625,(IF($AB$8=1.75,'Master Sheet'!X27*1.75,(IF($AB$8=2,'Master Sheet'!X27*2,"Error")))))))))))</f>
        <v>0</v>
      </c>
      <c r="AW27" s="60">
        <f>IF($AC$8=1.05,'Master Sheet'!Y27*1.05,(IF($AC$8=0.975,'Master Sheet'!Y27*0.975,(IF($AC$8=0.95,'Master Sheet'!Y27*0.95,(IF($AC$8=0.925,'Master Sheet'!Y27*0.925,(IF($AC$8=0.9,'Master Sheet'!Y27*0.9,(IF($AC$8=0.875,'Master Sheet'!Y27*0.875,"Error")))))))))))</f>
        <v>0</v>
      </c>
      <c r="AX27" s="58">
        <f>IF($AA$9=4,'Master Sheet'!Z27*4,(IF($AA$9=3.5,'Master Sheet'!Z27*3.5,(IF($AA$9=3.25,'Master Sheet'!Z27*3.25,(IF($AA$9=3,'Master Sheet'!Z27*3,(IF($AA$9=2.75,'Master Sheet'!Z27*2.75,(IF($AA$9=2.5,'Master Sheet'!Z27*2.5,"Error")))))))))))</f>
        <v>0</v>
      </c>
      <c r="AY27" s="59">
        <f>IF($AB$9=1.25,'Master Sheet'!AA27*1.25,(IF($AB$9=1.375,'Master Sheet'!AA27*1.375,(IF($AB$9=1.5,'Master Sheet'!AA27*1.5,(IF($AB$9=1.625,'Master Sheet'!AA27*1.625,(IF($AB$9=1.75,'Master Sheet'!AA27*1.75,(IF($AB$9=2,'Master Sheet'!AA27*2,"Error")))))))))))</f>
        <v>0</v>
      </c>
      <c r="AZ27" s="60">
        <f>IF($AC$9=1.05,'Master Sheet'!AB27*1.05,(IF($AC$9=0.975,'Master Sheet'!AB27*0.975,(IF($AC$9=0.95,'Master Sheet'!AB27*0.95,(IF($AC$9=0.925,'Master Sheet'!AB27*0.925,(IF($AC$9=0.9,'Master Sheet'!AB27*0.9,(IF($AC$9=0.875,'Master Sheet'!AB27*0.875,"Error")))))))))))</f>
        <v>0</v>
      </c>
      <c r="BA27" s="58">
        <f>IF($AA$10=4,'Master Sheet'!AC27*4,(IF($AA$10=3.5,'Master Sheet'!AC27*3.5,(IF($AA$10=3.25,'Master Sheet'!AC27*3.25,(IF($AA$10=3,'Master Sheet'!AC27*3,(IF($AA$10=2.75,'Master Sheet'!AC27*2.75,(IF($AA$10=2.5,'Master Sheet'!AC27*2.5,"Error")))))))))))</f>
        <v>0</v>
      </c>
      <c r="BB27" s="59">
        <f>IF($AB$10=1.25,'Master Sheet'!AD27*1.25,(IF($AB$10=1.375,'Master Sheet'!AD27*1.375,(IF($AB$10=1.5,'Master Sheet'!AD27*1.5,(IF($AB$10=1.625,'Master Sheet'!AD27*1.625,(IF($AB$10=1.75,'Master Sheet'!AD27*1.75,(IF($AB$10=2,'Master Sheet'!AD27*2,"Error")))))))))))</f>
        <v>0</v>
      </c>
      <c r="BC27" s="60">
        <f>IF($AC$10=1.05,'Master Sheet'!AE27*1.05,(IF($AC$10=0.975,'Master Sheet'!AE27*0.975,(IF($AC$10=0.95,'Master Sheet'!AE27*0.95,(IF($AC$10=0.925,'Master Sheet'!AE27*0.925,(IF($AC$10=0.9,'Master Sheet'!AE27*0.9,(IF($AC$10=0.875,'Master Sheet'!AE27*0.875,"Error")))))))))))</f>
        <v>0</v>
      </c>
      <c r="BD27" s="58">
        <f>IF($AA$11=4,'Master Sheet'!AF27*4,(IF($AA$11=3.5,'Master Sheet'!AF27*3.5,(IF($AA$11=3.25,'Master Sheet'!AF27*3.25,(IF($AA$11=3,'Master Sheet'!AF27*3,(IF($AA$11=2.75,'Master Sheet'!AF27*2.75,(IF($AA$11=2.5,'Master Sheet'!AF27*2.5,"Error")))))))))))</f>
        <v>0</v>
      </c>
      <c r="BE27" s="59">
        <f>IF($AB$11=1.25,'Master Sheet'!AG27*1.25,(IF($AB$11=1.375,'Master Sheet'!AG27*1.375,(IF($AB$11=1.5,'Master Sheet'!AG27*1.5,(IF($AB$11=1.625,'Master Sheet'!AG27*1.625,(IF($AB$11=1.75,'Master Sheet'!AG27*1.75,(IF($AB$11=2,'Master Sheet'!AG27*2,"Error")))))))))))</f>
        <v>0</v>
      </c>
      <c r="BF27" s="60">
        <f>IF($AC$11=1.05,'Master Sheet'!AH27*1.05,(IF($AC$11=0.975,'Master Sheet'!AH27*0.975,(IF($AC$11=0.95,'Master Sheet'!AH27*0.95,(IF($AC$11=0.925,'Master Sheet'!AH27*0.925,(IF($AC$11=0.9,'Master Sheet'!AH27*0.9,(IF($AC$11=0.875,'Master Sheet'!AH27*0.875,"Error")))))))))))</f>
        <v>0</v>
      </c>
      <c r="BG27" s="58">
        <f>IF($AA$12=4,'Master Sheet'!AI27*4,(IF($AA$12=3.5,'Master Sheet'!AI27*3.5,(IF($AA$12=3.25,'Master Sheet'!AI27*3.25,(IF($AA$12=3,'Master Sheet'!AI27*3,(IF($AA$12=2.75,'Master Sheet'!AI27*2.75,(IF($AA$12=2.5,'Master Sheet'!AI27*2.5,"Error")))))))))))</f>
        <v>0</v>
      </c>
      <c r="BH27" s="59">
        <f>IF($AB$12=1.25,'Master Sheet'!AJ27*1.25,(IF($AB$12=1.375,'Master Sheet'!AJ27*1.375,(IF($AB$12=1.5,'Master Sheet'!AJ27*1.5,(IF($AB$12=1.625,'Master Sheet'!AJ27*1.625,(IF($AB$12=1.75,'Master Sheet'!AJ27*1.75,(IF($AB$12=2,'Master Sheet'!AJ27*2,"Error")))))))))))</f>
        <v>0</v>
      </c>
      <c r="BI27" s="60">
        <f>IF($AC$12=1.05,'Master Sheet'!AK27*1.05,(IF($AC$12=0.975,'Master Sheet'!AK27*0.975,(IF($AC$12=0.95,'Master Sheet'!AK27*0.95,(IF($AC$12=0.925,'Master Sheet'!AK27*0.925,(IF($AC$12=0.9,'Master Sheet'!AK27*0.9,(IF($AC$12=0.875,'Master Sheet'!AK27*0.875,"Error")))))))))))</f>
        <v>0</v>
      </c>
      <c r="BJ27" s="58">
        <f>IF($AA$13=4,'Master Sheet'!AL27*4,(IF($AA$13=3.5,'Master Sheet'!AL27*3.5,(IF($AA$13=3.25,'Master Sheet'!AL27*3.25,(IF($AA$13=3,'Master Sheet'!AL27*3,(IF($AA$13=2.75,'Master Sheet'!AL27*2.75,(IF($AA$13=2.5,'Master Sheet'!AL27*2.5,"Error")))))))))))</f>
        <v>0</v>
      </c>
      <c r="BK27" s="59">
        <f>IF($AB$13=1.25,'Master Sheet'!AM27*1.25,(IF($AB$13=1.375,'Master Sheet'!AM27*1.375,(IF($AB$13=1.5,'Master Sheet'!AM27*1.5,(IF($AB$13=1.625,'Master Sheet'!AM27*1.625,(IF($AB$13=1.75,'Master Sheet'!AM27*1.75,(IF($AB$13=2,'Master Sheet'!AM27*2,"Error")))))))))))</f>
        <v>0</v>
      </c>
      <c r="BL27" s="60">
        <f>IF($AC$13=1.05,'Master Sheet'!AN27*1.05,(IF($AC$13=0.975,'Master Sheet'!AN27*0.975,(IF($AC$13=0.95,'Master Sheet'!AN27*0.95,(IF($AC$13=0.925,'Master Sheet'!AN27*0.925,(IF($AC$13=0.9,'Master Sheet'!AN27*0.9,(IF($AC$13=0.875,'Master Sheet'!AN27*0.875,"Error")))))))))))</f>
        <v>0</v>
      </c>
      <c r="BM27" s="58">
        <f>IF($AA$14=4,'Master Sheet'!AO27*4,(IF($AA$14=3.5,'Master Sheet'!AO27*3.5,(IF($AA$14=3.25,'Master Sheet'!AO27*3.25,(IF($AA$14=3,'Master Sheet'!AO27*3,(IF($AA$14=2.75,'Master Sheet'!AO27*2.75,(IF($AA$14=2.5,'Master Sheet'!AO27*2.5,"Error")))))))))))</f>
        <v>0</v>
      </c>
      <c r="BN27" s="59">
        <f>IF($AB$14=1.25,'Master Sheet'!AP27*1.25,(IF($AB$14=1.375,'Master Sheet'!AP27*1.375,(IF($AB$14=1.5,'Master Sheet'!AP27*1.5,(IF($AB$14=1.625,'Master Sheet'!AP27*1.625,(IF($AB$14=1.75,'Master Sheet'!AP27*1.75,(IF($AB$14=2,'Master Sheet'!AP27*2,"Error")))))))))))</f>
        <v>0</v>
      </c>
      <c r="BO27" s="60">
        <f>IF($AC$14=1.05,'Master Sheet'!AQ27*1.05,(IF($AC$14=0.975,'Master Sheet'!AQ27*0.975,(IF($AC$14=0.95,'Master Sheet'!AQ27*0.95,(IF($AC$14=0.925,'Master Sheet'!AQ27*0.925,(IF($AC$14=0.9,'Master Sheet'!AQ27*0.9,(IF($AC$14=0.875,'Master Sheet'!AQ27*0.875,"Error")))))))))))</f>
        <v>0</v>
      </c>
      <c r="BP27" s="58">
        <f>IF($AA$15=4,'Master Sheet'!AR27*4,(IF($AA$15=3.5,'Master Sheet'!AR27*3.5,(IF($AA$15=3.25,'Master Sheet'!AR27*3.25,(IF($AA$15=3,'Master Sheet'!AR27*3,(IF($AA$15=2.75,'Master Sheet'!AR27*2.75,(IF($AA$15=2.5,'Master Sheet'!AR27*2.5,"Error")))))))))))</f>
        <v>0</v>
      </c>
      <c r="BQ27" s="59">
        <f>IF($AB$15=1.25,'Master Sheet'!AS27*1.25,(IF($AB$15=1.375,'Master Sheet'!AS27*1.375,(IF($AB$15=1.5,'Master Sheet'!AS27*1.5,(IF($AB$15=1.625,'Master Sheet'!AS27*1.625,(IF($AB$15=1.75,'Master Sheet'!AS27*1.75,(IF($AB$15=2,'Master Sheet'!AS27*2,"Error")))))))))))</f>
        <v>0</v>
      </c>
      <c r="BR27" s="60">
        <f>IF($AC$15=1.05,'Master Sheet'!AT27*1.05,(IF($AC$15=0.975,'Master Sheet'!AT27*0.975,(IF($AC$15=0.95,'Master Sheet'!AT27*0.95,(IF($AC$15=0.925,'Master Sheet'!AT27*0.925,(IF($AC$15=0.9,'Master Sheet'!AT27*0.9,(IF($AC$15=0.875,'Master Sheet'!AT27*0.875,"Error")))))))))))</f>
        <v>0</v>
      </c>
      <c r="BS27" s="58">
        <f>IF($AA$16=4,'Master Sheet'!AU27*4,(IF($AA$16=3.5,'Master Sheet'!AU27*3.5,(IF($AA$16=3.25,'Master Sheet'!AU27*3.25,(IF($AA$16=3,'Master Sheet'!AU27*3,(IF($AA$16=2.75,'Master Sheet'!AU27*2.75,(IF($AA$16=2.5,'Master Sheet'!AU27*2.5,"Error")))))))))))</f>
        <v>0</v>
      </c>
      <c r="BT27" s="59">
        <f>IF($AB$16=1.25,'Master Sheet'!AV27*1.25,(IF($AB$16=1.375,'Master Sheet'!AV27*1.375,(IF($AB$16=1.5,'Master Sheet'!AV27*1.5,(IF($AB$16=1.625,'Master Sheet'!AV27*1.625,(IF($AB$16=1.75,'Master Sheet'!AV27*1.75,(IF($AB$16=2,'Master Sheet'!AV27*2,"Error")))))))))))</f>
        <v>0</v>
      </c>
      <c r="BU27" s="60">
        <f>IF($AC$16=1.05,'Master Sheet'!AW27*1.05,(IF($AC$16=0.975,'Master Sheet'!AW27*0.975,(IF($AC$16=0.95,'Master Sheet'!AW27*0.95,(IF($AC$16=0.925,'Master Sheet'!AW27*0.925,(IF($AC$16=0.9,'Master Sheet'!AW27*0.9,(IF($AC$16=0.875,'Master Sheet'!AW27*0.875,"Error")))))))))))</f>
        <v>0</v>
      </c>
      <c r="BV27" s="58">
        <f>IF($AA$17=4,'Master Sheet'!AX27*4,(IF($AA$17=3.5,'Master Sheet'!AX27*3.5,(IF($AA$17=3.25,'Master Sheet'!AX27*3.25,(IF($AA$17=3,'Master Sheet'!AX27*3,(IF($AA$17=2.75,'Master Sheet'!AX27*2.75,(IF($AA$17=2.5,'Master Sheet'!AX27*2.5,"Error")))))))))))</f>
        <v>0</v>
      </c>
      <c r="BW27" s="59">
        <f>IF($AB$17=1.25,'Master Sheet'!AY27*1.25,(IF($AB$17=1.375,'Master Sheet'!AY27*1.375,(IF($AB$17=1.5,'Master Sheet'!AY27*1.5,(IF($AB$17=1.625,'Master Sheet'!AY27*1.625,(IF($AB$17=1.75,'Master Sheet'!AY27*1.75,(IF($AB$17=2,'Master Sheet'!AY27*2,"Error")))))))))))</f>
        <v>0</v>
      </c>
      <c r="BX27" s="60">
        <f>IF($AC$17=1.05,'Master Sheet'!AZ27*1.05,(IF($AC$17=0.975,'Master Sheet'!AZ27*0.975,(IF($AC$17=0.95,'Master Sheet'!AZ27*0.95,(IF($AC$17=0.925,'Master Sheet'!AZ27*0.925,(IF($AC$17=0.9,'Master Sheet'!AZ27*0.9,(IF($AC$17=0.875,'Master Sheet'!AZ27*0.875,"Error")))))))))))</f>
        <v>0</v>
      </c>
      <c r="BY27" s="58">
        <f>IF($AA$18=4,'Master Sheet'!BA27*4,(IF($AA$18=3.5,'Master Sheet'!BA27*3.5,(IF($AA$18=3.25,'Master Sheet'!BA27*3.25,(IF($AA$18=3,'Master Sheet'!BA27*3,(IF($AA$18=2.75,'Master Sheet'!BA27*2.75,(IF($AA$18=2.5,'Master Sheet'!BA27*2.5,"Error")))))))))))</f>
        <v>0</v>
      </c>
      <c r="BZ27" s="59">
        <f>IF($AB$18=1.25,'Master Sheet'!BB27*1.25,(IF($AB$18=1.375,'Master Sheet'!BB27*1.375,(IF($AB$18=1.5,'Master Sheet'!BB27*1.5,(IF($AB$18=1.625,'Master Sheet'!BB27*1.625,(IF($AB$18=1.75,'Master Sheet'!BB27*1.75,(IF($AB$18=2,'Master Sheet'!BB27*2,"Error")))))))))))</f>
        <v>0</v>
      </c>
      <c r="CA27" s="60">
        <f>IF($AC$18=1.05,'Master Sheet'!BC27*1.05,(IF($AC$18=0.975,'Master Sheet'!BC27*0.975,(IF($AC$18=0.95,'Master Sheet'!BC27*0.95,(IF($AC$18=0.925,'Master Sheet'!BC27*0.925,(IF($AC$18=0.9,'Master Sheet'!BC27*0.9,(IF($AC$18=0.875,'Master Sheet'!BC27*0.875,"Error")))))))))))</f>
        <v>0</v>
      </c>
      <c r="CB27" s="58">
        <f>IF($AA$19=4,'Master Sheet'!BD27*4,(IF($AA$19=3.5,'Master Sheet'!BD27*3.5,(IF($AA$19=3.25,'Master Sheet'!BD27*3.25,(IF($AA$19=3,'Master Sheet'!BD27*3,(IF($AA$19=2.75,'Master Sheet'!BD27*2.75,(IF($AA$19=2.5,'Master Sheet'!BD27*2.5,"Error")))))))))))</f>
        <v>0</v>
      </c>
      <c r="CC27" s="59">
        <f>IF($AB$19=1.25,'Master Sheet'!BE27*1.25,(IF($AB$19=1.375,'Master Sheet'!BE27*1.375,(IF($AB$19=1.5,'Master Sheet'!BE27*1.5,(IF($AB$19=1.625,'Master Sheet'!BE27*1.625,(IF($AB$19=1.75,'Master Sheet'!BE27*1.75,(IF($AB$19=2,'Master Sheet'!BE27*2,"Error")))))))))))</f>
        <v>2.75</v>
      </c>
      <c r="CD27" s="60">
        <f>IF($AC$19=1.05,'Master Sheet'!BF27*1.05,(IF($AC$19=0.975,'Master Sheet'!BF27*0.975,(IF($AC$19=0.95,'Master Sheet'!BF27*0.95,(IF($AC$19=0.925,'Master Sheet'!BF27*0.925,(IF($AC$19=0.9,'Master Sheet'!BF27*0.9,(IF($AC$19=0.875,'Master Sheet'!BF27*0.875,"Error")))))))))))</f>
        <v>0</v>
      </c>
      <c r="CE27" s="58">
        <f>IF($AA$20=4,'Master Sheet'!BG27*4,(IF($AA$20=3.5,'Master Sheet'!BG27*3.5,(IF($AA$20=3.25,'Master Sheet'!BG27*3.25,(IF($AA$20=3,'Master Sheet'!BG27*3,(IF($AA$20=2.75,'Master Sheet'!BG27*2.75,(IF($AA$20=2.5,'Master Sheet'!BG27*2.5,"Error")))))))))))</f>
        <v>0</v>
      </c>
      <c r="CF27" s="59">
        <f>IF($AB$20=1.25,'Master Sheet'!BH27*1.25,(IF($AB$20=1.375,'Master Sheet'!BH27*1.375,(IF($AB$20=1.5,'Master Sheet'!BH27*1.5,(IF($AB$20=1.625,'Master Sheet'!BH27*1.625,(IF($AB$20=1.75,'Master Sheet'!BH27*1.75,(IF($AB$20=2,'Master Sheet'!BH27*2,"Error")))))))))))</f>
        <v>0</v>
      </c>
      <c r="CG27" s="60">
        <f>IF($AC$20=1.05,'Master Sheet'!BI27*1.05,(IF($AC$20=0.975,'Master Sheet'!BI27*0.975,(IF($AC$20=0.95,'Master Sheet'!BI27*0.95,(IF($AC$20=0.925,'Master Sheet'!BI27*0.925,(IF($AC$20=0.9,'Master Sheet'!BI27*0.9,(IF($AC$20=0.875,'Master Sheet'!BI27*0.875,"Error")))))))))))</f>
        <v>0</v>
      </c>
      <c r="CH27" s="58">
        <f>IF($AA$21=4,'Master Sheet'!BJ27*4,(IF($AA$21=3.5,'Master Sheet'!BJ27*3.5,(IF($AA$21=3.25,'Master Sheet'!BJ27*3.25,(IF($AA$21=3,'Master Sheet'!BJ27*3,(IF($AA$21=2.75,'Master Sheet'!BJ27*2.75,(IF($AA$21=2.5,'Master Sheet'!BJ27*2.5,"Error")))))))))))</f>
        <v>0</v>
      </c>
      <c r="CI27" s="59">
        <f>IF($AB$21=1.25,'Master Sheet'!BK27*1.25,(IF($AB$21=1.375,'Master Sheet'!BK27*1.375,(IF($AB$21=1.5,'Master Sheet'!BK27*1.5,(IF($AB$21=1.625,'Master Sheet'!BK27*1.625,(IF($AB$21=1.75,'Master Sheet'!BK27*1.75,(IF($AB$21=2,'Master Sheet'!BK27*2,"Error")))))))))))</f>
        <v>0</v>
      </c>
      <c r="CJ27" s="60">
        <f>IF($AC$21=1.05,'Master Sheet'!BL27*1.05,(IF($AC$21=0.975,'Master Sheet'!BL27*0.975,(IF($AC$21=0.95,'Master Sheet'!BL27*0.95,(IF($AC$21=0.925,'Master Sheet'!BL27*0.925,(IF($AC$21=0.9,'Master Sheet'!BL27*0.9,(IF($AC$21=0.875,'Master Sheet'!BL27*0.875,"Error")))))))))))</f>
        <v>0</v>
      </c>
      <c r="CK27" s="58">
        <f>IF($AA$22=4,'Master Sheet'!BM27*4,(IF($AA$22=3.5,'Master Sheet'!BM27*3.5,(IF($AA$22=3.25,'Master Sheet'!BM27*3.25,(IF($AA$22=3,'Master Sheet'!BM27*3,(IF($AA$22=2.75,'Master Sheet'!BM27*2.75,(IF($AA$22=2.5,'Master Sheet'!BM27*2.5,"Error")))))))))))</f>
        <v>0</v>
      </c>
      <c r="CL27" s="59">
        <f>IF($AB$22=1.25,'Master Sheet'!BN27*1.25,(IF($AB$22=1.375,'Master Sheet'!BN27*1.375,(IF($AB$22=1.5,'Master Sheet'!BN27*1.5,(IF($AB$22=1.625,'Master Sheet'!BN27*1.625,(IF($AB$22=1.75,'Master Sheet'!BN27*1.75,(IF($AB$22=2,'Master Sheet'!BN27*2,"Error")))))))))))</f>
        <v>0</v>
      </c>
      <c r="CM27" s="60">
        <f>IF($AC$22=1.05,'Master Sheet'!BO27*1.05,(IF($AC$22=0.975,'Master Sheet'!BO27*0.975,(IF($AC$22=0.95,'Master Sheet'!BO27*0.95,(IF($AC$22=0.925,'Master Sheet'!BO27*0.925,(IF($AC$22=0.9,'Master Sheet'!BO27*0.9,(IF($AC$22=0.875,'Master Sheet'!BO27*0.875,"Error")))))))))))</f>
        <v>0</v>
      </c>
      <c r="CN27" s="58">
        <f>IF($AA$23=4,'Master Sheet'!BP27*4,(IF($AA$23=3.5,'Master Sheet'!BP27*3.5,(IF($AA$23=3.25,'Master Sheet'!BP27*3.25,(IF($AA$23=3,'Master Sheet'!BP27*3,(IF($AA$23=2.75,'Master Sheet'!BP27*2.75,(IF($AA$23=2.5,'Master Sheet'!BP27*2.5,"Error")))))))))))</f>
        <v>0</v>
      </c>
      <c r="CO27" s="59">
        <f>IF($AB$23=1.25,'Master Sheet'!BQ27*1.25,(IF($AB$23=1.375,'Master Sheet'!BQ27*1.375,(IF($AB$23=1.5,'Master Sheet'!BQ27*1.5,(IF($AB$23=1.625,'Master Sheet'!BQ27*1.625,(IF($AB$23=1.75,'Master Sheet'!BQ27*1.75,(IF($AB$23=2,'Master Sheet'!BQ27*2,"Error")))))))))))</f>
        <v>0</v>
      </c>
      <c r="CP27" s="60">
        <f>IF($AC$23=1.05,'Master Sheet'!BR27*1.05,(IF($AC$23=0.975,'Master Sheet'!BR27*0.975,(IF($AC$23=0.95,'Master Sheet'!BR27*0.95,(IF($AC$23=0.925,'Master Sheet'!BR27*0.925,(IF($AC$23=0.9,'Master Sheet'!BR27*0.9,(IF($AC$23=0.875,'Master Sheet'!BR27*0.875,"Error")))))))))))</f>
        <v>0</v>
      </c>
      <c r="CQ27" s="58">
        <f>IF($AA$24=4,'Master Sheet'!BS27*4,(IF($AA$24=3.5,'Master Sheet'!BS27*3.5,(IF($AA$24=3.25,'Master Sheet'!BS27*3.25,(IF($AA$24=3,'Master Sheet'!BS27*3,(IF($AA$24=2.75,'Master Sheet'!BS27*2.75,(IF($AA$24=2.5,'Master Sheet'!BS27*2.5,"Error")))))))))))</f>
        <v>0</v>
      </c>
      <c r="CR27" s="59">
        <f>IF($AB$24=1.25,'Master Sheet'!BT27*1.25,(IF($AB$24=1.375,'Master Sheet'!BT27*1.375,(IF($AB$24=1.5,'Master Sheet'!BT27*1.5,(IF($AB$24=1.625,'Master Sheet'!BT27*1.625,(IF($AB$24=1.75,'Master Sheet'!BT27*1.75,(IF($AB$24=2,'Master Sheet'!BT27*2,"Error")))))))))))</f>
        <v>0</v>
      </c>
      <c r="CS27" s="60">
        <f>IF($AC$24=1.05,'Master Sheet'!BU27*1.05,(IF($AC$24=0.975,'Master Sheet'!BU27*0.975,(IF($AC$24=0.95,'Master Sheet'!BU27*0.95,(IF($AC$24=0.925,'Master Sheet'!BU27*0.925,(IF($AC$24=0.9,'Master Sheet'!BU27*0.9,(IF($AC$24=0.875,'Master Sheet'!BU27*0.875,"Error")))))))))))</f>
        <v>0</v>
      </c>
      <c r="CT27" s="58">
        <f>IF($AA$25=4,'Master Sheet'!BV27*4,(IF($AA$25=3.5,'Master Sheet'!BV27*3.5,(IF($AA$25=3.25,'Master Sheet'!BV27*3.25,(IF($AA$25=3,'Master Sheet'!BV27*3,(IF($AA$25=2.75,'Master Sheet'!BV27*2.75,(IF($AA$25=2.5,'Master Sheet'!BV27*2.5,"Error")))))))))))</f>
        <v>0</v>
      </c>
      <c r="CU27" s="59">
        <f>IF($AB$25=1.25,'Master Sheet'!BW27*1.25,(IF($AB$25=1.375,'Master Sheet'!BW27*1.375,(IF($AB$25=1.5,'Master Sheet'!BW27*1.5,(IF($AB$25=1.625,'Master Sheet'!BW27*1.625,(IF($AB$25=1.75,'Master Sheet'!BW27*1.75,(IF($AB$25=2,'Master Sheet'!BW27*2,"Error")))))))))))</f>
        <v>0</v>
      </c>
      <c r="CV27" s="60">
        <f>IF($AC$25=1.05,'Master Sheet'!BX27*1.05,(IF($AC$25=0.975,'Master Sheet'!BX27*0.975,(IF($AC$25=0.95,'Master Sheet'!BX27*0.95,(IF($AC$25=0.925,'Master Sheet'!BX27*0.925,(IF($AC$25=0.9,'Master Sheet'!BX27*0.9,(IF($AC$25=0.875,'Master Sheet'!BX27*0.875,"Error")))))))))))</f>
        <v>0</v>
      </c>
      <c r="CW27" s="58">
        <f>IF($AA$26=4,'Master Sheet'!BY27*4,(IF($AA$26=3.5,'Master Sheet'!BY27*3.5,(IF($AA$26=3.25,'Master Sheet'!BY27*3.25,(IF($AA$26=3,'Master Sheet'!BY27*3,(IF($AA$26=2.75,'Master Sheet'!BY27*2.75,(IF($AA$26=2.5,'Master Sheet'!BY27*2.5,"Error")))))))))))</f>
        <v>0</v>
      </c>
      <c r="CX27" s="59">
        <f>IF($AB$26=1.25,'Master Sheet'!BZ27*1.25,(IF($AB$26=1.375,'Master Sheet'!BZ27*1.375,(IF($AB$26=1.5,'Master Sheet'!BZ27*1.5,(IF($AB$26=1.625,'Master Sheet'!BZ27*1.625,(IF($AB$26=1.75,'Master Sheet'!BZ27*1.75,(IF($AB$26=2,'Master Sheet'!BZ27*2,"Error")))))))))))</f>
        <v>0</v>
      </c>
      <c r="CY27" s="60">
        <f>IF($AC$26=1.05,'Master Sheet'!CA27*1.05,(IF($AC$26=0.975,'Master Sheet'!CA27*0.975,(IF($AC$26=0.95,'Master Sheet'!CA27*0.95,(IF($AC$26=0.925,'Master Sheet'!CA27*0.925,(IF($AC$26=0.9,'Master Sheet'!CA27*0.9,(IF($AC$26=0.875,'Master Sheet'!CA27*0.875,"Error")))))))))))</f>
        <v>0</v>
      </c>
      <c r="CZ27" s="58">
        <f>IF($AA$27=4,'Master Sheet'!CB27*4,(IF($AA$27=3.5,'Master Sheet'!CB27*3.5,(IF($AA$27=3.25,'Master Sheet'!CB27*3.25,(IF($AA$27=3,'Master Sheet'!CB27*3,(IF($AA$27=2.75,'Master Sheet'!CB27*2.75,(IF($AA$27=2.5,'Master Sheet'!CB27*2.5,"Error")))))))))))</f>
        <v>0</v>
      </c>
      <c r="DA27" s="59">
        <f>IF($AB$27=1.25,'Master Sheet'!CC27*1.25,(IF($AB$27=1.375,'Master Sheet'!CC27*1.375,(IF($AB$27=1.5,'Master Sheet'!CC27*1.5,(IF($AB$27=1.625,'Master Sheet'!CC27*1.625,(IF($AB$27=1.75,'Master Sheet'!CC27*1.75,(IF($AB$27=2,'Master Sheet'!CC27*2,"Error")))))))))))</f>
        <v>0</v>
      </c>
      <c r="DB27" s="60">
        <f>IF($AC$27=1.05,'Master Sheet'!CD27*1.05,(IF($AC$27=0.975,'Master Sheet'!CD27*0.975,(IF($AC$27=0.95,'Master Sheet'!CD27*0.95,(IF($AC$27=0.925,'Master Sheet'!CD27*0.925,(IF($AC$27=0.9,'Master Sheet'!CD27*0.9,(IF($AC$27=0.875,'Master Sheet'!CD27*0.875,"Error")))))))))))</f>
        <v>0</v>
      </c>
      <c r="DC27">
        <f t="shared" si="10"/>
        <v>0</v>
      </c>
      <c r="DD27">
        <f t="shared" si="10"/>
        <v>2.75</v>
      </c>
      <c r="DE27">
        <f t="shared" si="10"/>
        <v>0</v>
      </c>
      <c r="DF27" s="5" t="s">
        <v>1</v>
      </c>
      <c r="DG27">
        <f>(IF('Master Sheet'!E27=0,"NGP",(((DC27+DE27)-DD27)/'Master Sheet'!E27)))</f>
        <v>-1.375</v>
      </c>
      <c r="DI27">
        <f>(IF('Master Sheet'!E27=0,"NGP",(((DC27+DE27))/'Master Sheet'!E27)))</f>
        <v>0</v>
      </c>
      <c r="DJ27" s="5" t="s">
        <v>1</v>
      </c>
      <c r="DK27">
        <f>((IF('Master Sheet'!E27=0,$DM$4,((((DC27+DE27)-DD27)/'Master Sheet'!E27)+$DM$8))))</f>
        <v>0.15625</v>
      </c>
    </row>
    <row r="30" spans="1:115">
      <c r="A30" s="74" t="s">
        <v>35</v>
      </c>
      <c r="B30" s="74"/>
      <c r="C30" s="74"/>
      <c r="D30" s="57"/>
      <c r="E30" s="74" t="s">
        <v>38</v>
      </c>
      <c r="F30" s="74"/>
      <c r="G30" s="74"/>
      <c r="H30" s="57"/>
      <c r="I30" s="74" t="s">
        <v>37</v>
      </c>
      <c r="J30" s="74"/>
      <c r="K30" s="74"/>
      <c r="L30" s="57"/>
      <c r="M30" s="74" t="s">
        <v>39</v>
      </c>
      <c r="N30" s="74"/>
      <c r="O30" s="74"/>
      <c r="P30" s="57"/>
      <c r="Q30" s="74" t="s">
        <v>40</v>
      </c>
      <c r="R30" s="74"/>
      <c r="S30" s="74"/>
      <c r="T30" s="57"/>
      <c r="U30" s="74" t="s">
        <v>41</v>
      </c>
      <c r="V30" s="74"/>
      <c r="W30" s="74"/>
      <c r="X30" s="57"/>
    </row>
    <row r="31" spans="1:115">
      <c r="A31" t="s">
        <v>0</v>
      </c>
      <c r="B31" t="s">
        <v>36</v>
      </c>
      <c r="C31" t="s">
        <v>42</v>
      </c>
      <c r="D31" s="57"/>
      <c r="E31" t="s">
        <v>0</v>
      </c>
      <c r="F31" t="s">
        <v>36</v>
      </c>
      <c r="G31" t="s">
        <v>42</v>
      </c>
      <c r="H31" s="57"/>
      <c r="I31" t="s">
        <v>0</v>
      </c>
      <c r="J31" t="s">
        <v>36</v>
      </c>
      <c r="K31" t="s">
        <v>42</v>
      </c>
      <c r="L31" s="57"/>
      <c r="M31" t="s">
        <v>0</v>
      </c>
      <c r="N31" t="s">
        <v>36</v>
      </c>
      <c r="O31" t="s">
        <v>42</v>
      </c>
      <c r="P31" s="57"/>
      <c r="Q31" t="s">
        <v>0</v>
      </c>
      <c r="R31" t="s">
        <v>36</v>
      </c>
      <c r="S31" t="s">
        <v>42</v>
      </c>
      <c r="T31" s="57"/>
      <c r="U31" t="s">
        <v>0</v>
      </c>
      <c r="V31" t="s">
        <v>36</v>
      </c>
      <c r="W31" t="s">
        <v>42</v>
      </c>
      <c r="X31" s="57"/>
    </row>
    <row r="32" spans="1:115">
      <c r="A32" s="1" t="s">
        <v>7</v>
      </c>
      <c r="B32" t="str">
        <f>IF('Master Sheet'!F3=1,"Yes","No")</f>
        <v>No</v>
      </c>
      <c r="C32" t="str">
        <f>IF(B32="Yes",1.25,"N/A")</f>
        <v>N/A</v>
      </c>
      <c r="D32" s="57"/>
      <c r="E32" s="1" t="s">
        <v>7</v>
      </c>
      <c r="F32" t="str">
        <f>IF('Master Sheet'!F3=0.75,"Yes",IF(AND('Master Sheet'!F3&gt;0.75,'Master Sheet'!F3&lt;1),"Yes","No"))</f>
        <v>No</v>
      </c>
      <c r="G32" t="str">
        <f>IF(F32="Yes",1.375,"N/A")</f>
        <v>N/A</v>
      </c>
      <c r="H32" s="57"/>
      <c r="I32" s="1" t="s">
        <v>7</v>
      </c>
      <c r="J32" t="str">
        <f>IF('Master Sheet'!F3=0.5,"Yes",IF(AND('Master Sheet'!F3&gt;0.5,'Master Sheet'!F3&lt;0.75),"Yes","No"))</f>
        <v>No</v>
      </c>
      <c r="K32" t="str">
        <f>IF(J32="Yes",1.5,"N/A")</f>
        <v>N/A</v>
      </c>
      <c r="L32" s="57"/>
      <c r="M32" s="1" t="s">
        <v>7</v>
      </c>
      <c r="N32" t="str">
        <f>IF('Master Sheet'!F3=0.25,"Yes",IF(AND('Master Sheet'!F3&gt;0.25,'Master Sheet'!F3&lt;0.5),"Yes","No"))</f>
        <v>No</v>
      </c>
      <c r="O32" t="str">
        <f>IF(N32="Yes",1.625,"N/A")</f>
        <v>N/A</v>
      </c>
      <c r="P32" s="57"/>
      <c r="Q32" s="1" t="s">
        <v>7</v>
      </c>
      <c r="R32" t="str">
        <f>IF('Master Sheet'!F3=0.001,"Yes",IF(AND('Master Sheet'!F3&gt;0,'Master Sheet'!F3&lt;0.25),"Yes","No"))</f>
        <v>Yes</v>
      </c>
      <c r="S32">
        <f>IF(R32="Yes",1.75,"N/A")</f>
        <v>1.75</v>
      </c>
      <c r="T32" s="57"/>
      <c r="U32" s="1" t="s">
        <v>7</v>
      </c>
      <c r="V32" t="str">
        <f>IF('Master Sheet'!F3=0,"Yes","No")</f>
        <v>No</v>
      </c>
      <c r="W32" t="str">
        <f>IF(V32="Yes",2,"N/A")</f>
        <v>N/A</v>
      </c>
      <c r="X32" s="57"/>
    </row>
    <row r="33" spans="1:24">
      <c r="A33" s="2" t="s">
        <v>20</v>
      </c>
      <c r="B33" t="str">
        <f>IF('Master Sheet'!F4=1,"Yes","No")</f>
        <v>No</v>
      </c>
      <c r="C33" t="str">
        <f t="shared" ref="C33:C56" si="11">IF(B33="Yes",1.25,"N/A")</f>
        <v>N/A</v>
      </c>
      <c r="D33" s="57"/>
      <c r="E33" s="2" t="s">
        <v>20</v>
      </c>
      <c r="F33" t="str">
        <f>IF('Master Sheet'!F4=0.75,"Yes",IF(AND('Master Sheet'!F4&gt;0.75,'Master Sheet'!F4&lt;1),"Yes","No"))</f>
        <v>No</v>
      </c>
      <c r="G33" t="str">
        <f t="shared" ref="G33:G56" si="12">IF(F33="Yes",1.375,"N/A")</f>
        <v>N/A</v>
      </c>
      <c r="H33" s="57"/>
      <c r="I33" s="2" t="s">
        <v>20</v>
      </c>
      <c r="J33" t="str">
        <f>IF('Master Sheet'!F4=0.5,"Yes",IF(AND('Master Sheet'!F4&gt;0.5,'Master Sheet'!F4&lt;0.75),"Yes","No"))</f>
        <v>Yes</v>
      </c>
      <c r="K33">
        <f t="shared" ref="K33:K56" si="13">IF(J33="Yes",1.5,"N/A")</f>
        <v>1.5</v>
      </c>
      <c r="L33" s="57"/>
      <c r="M33" s="2" t="s">
        <v>20</v>
      </c>
      <c r="N33" t="str">
        <f>IF('Master Sheet'!F4=0.25,"Yes",IF(AND('Master Sheet'!F4&gt;0.25,'Master Sheet'!F4&lt;0.5),"Yes","No"))</f>
        <v>No</v>
      </c>
      <c r="O33" t="str">
        <f t="shared" ref="O33:O56" si="14">IF(N33="Yes",1.625,"N/A")</f>
        <v>N/A</v>
      </c>
      <c r="P33" s="57"/>
      <c r="Q33" s="2" t="s">
        <v>20</v>
      </c>
      <c r="R33" t="str">
        <f>IF('Master Sheet'!F4=0.001,"Yes",IF(AND('Master Sheet'!F4&gt;0,'Master Sheet'!F4&lt;0.25),"Yes","No"))</f>
        <v>No</v>
      </c>
      <c r="S33" t="str">
        <f t="shared" ref="S33:S56" si="15">IF(R33="Yes",1.75,"N/A")</f>
        <v>N/A</v>
      </c>
      <c r="T33" s="57"/>
      <c r="U33" s="2" t="s">
        <v>20</v>
      </c>
      <c r="V33" t="str">
        <f>IF('Master Sheet'!F4=0,"Yes","No")</f>
        <v>No</v>
      </c>
      <c r="W33" t="str">
        <f t="shared" ref="W33:W56" si="16">IF(V33="Yes",2,"N/A")</f>
        <v>N/A</v>
      </c>
      <c r="X33" s="57"/>
    </row>
    <row r="34" spans="1:24">
      <c r="A34" s="3" t="s">
        <v>9</v>
      </c>
      <c r="B34" t="str">
        <f>IF('Master Sheet'!F5=1,"Yes","No")</f>
        <v>No</v>
      </c>
      <c r="C34" t="str">
        <f t="shared" si="11"/>
        <v>N/A</v>
      </c>
      <c r="D34" s="57"/>
      <c r="E34" s="3" t="s">
        <v>9</v>
      </c>
      <c r="F34" t="str">
        <f>IF('Master Sheet'!F5=0.75,"Yes",IF(AND('Master Sheet'!F5&gt;0.75,'Master Sheet'!F5&lt;1),"Yes","No"))</f>
        <v>No</v>
      </c>
      <c r="G34" t="str">
        <f t="shared" si="12"/>
        <v>N/A</v>
      </c>
      <c r="H34" s="57"/>
      <c r="I34" s="3" t="s">
        <v>9</v>
      </c>
      <c r="J34" t="str">
        <f>IF('Master Sheet'!F5=0.5,"Yes",IF(AND('Master Sheet'!F5&gt;0.5,'Master Sheet'!F5&lt;0.75),"Yes","No"))</f>
        <v>No</v>
      </c>
      <c r="K34" t="str">
        <f t="shared" si="13"/>
        <v>N/A</v>
      </c>
      <c r="L34" s="57"/>
      <c r="M34" s="3" t="s">
        <v>9</v>
      </c>
      <c r="N34" t="str">
        <f>IF('Master Sheet'!F5=0.25,"Yes",IF(AND('Master Sheet'!F5&gt;0.25,'Master Sheet'!F5&lt;0.5),"Yes","No"))</f>
        <v>No</v>
      </c>
      <c r="O34" t="str">
        <f t="shared" si="14"/>
        <v>N/A</v>
      </c>
      <c r="P34" s="57"/>
      <c r="Q34" s="3" t="s">
        <v>9</v>
      </c>
      <c r="R34" t="str">
        <f>IF('Master Sheet'!F5=0.001,"Yes",IF(AND('Master Sheet'!F5&gt;0,'Master Sheet'!F5&lt;0.25),"Yes","No"))</f>
        <v>Yes</v>
      </c>
      <c r="S34">
        <f t="shared" si="15"/>
        <v>1.75</v>
      </c>
      <c r="T34" s="57"/>
      <c r="U34" s="3" t="s">
        <v>9</v>
      </c>
      <c r="V34" t="str">
        <f>IF('Master Sheet'!F5=0,"Yes","No")</f>
        <v>No</v>
      </c>
      <c r="W34" t="str">
        <f t="shared" si="16"/>
        <v>N/A</v>
      </c>
      <c r="X34" s="57"/>
    </row>
    <row r="35" spans="1:24">
      <c r="A35" s="2" t="s">
        <v>24</v>
      </c>
      <c r="B35" t="str">
        <f>IF('Master Sheet'!F6=1,"Yes","No")</f>
        <v>No</v>
      </c>
      <c r="C35" t="str">
        <f t="shared" si="11"/>
        <v>N/A</v>
      </c>
      <c r="D35" s="57"/>
      <c r="E35" s="2" t="s">
        <v>24</v>
      </c>
      <c r="F35" t="str">
        <f>IF('Master Sheet'!F6=0.75,"Yes",IF(AND('Master Sheet'!F6&gt;0.75,'Master Sheet'!F6&lt;1),"Yes","No"))</f>
        <v>No</v>
      </c>
      <c r="G35" t="str">
        <f t="shared" si="12"/>
        <v>N/A</v>
      </c>
      <c r="H35" s="57"/>
      <c r="I35" s="2" t="s">
        <v>24</v>
      </c>
      <c r="J35" t="str">
        <f>IF('Master Sheet'!F6=0.5,"Yes",IF(AND('Master Sheet'!F6&gt;0.5,'Master Sheet'!F6&lt;0.75),"Yes","No"))</f>
        <v>No</v>
      </c>
      <c r="K35" t="str">
        <f t="shared" si="13"/>
        <v>N/A</v>
      </c>
      <c r="L35" s="57"/>
      <c r="M35" s="2" t="s">
        <v>24</v>
      </c>
      <c r="N35" t="str">
        <f>IF('Master Sheet'!F6=0.25,"Yes",IF(AND('Master Sheet'!F6&gt;0.25,'Master Sheet'!F6&lt;0.5),"Yes","No"))</f>
        <v>No</v>
      </c>
      <c r="O35" t="str">
        <f t="shared" si="14"/>
        <v>N/A</v>
      </c>
      <c r="P35" s="57"/>
      <c r="Q35" s="2" t="s">
        <v>24</v>
      </c>
      <c r="R35" t="str">
        <f>IF('Master Sheet'!F6=0.001,"Yes",IF(AND('Master Sheet'!F6&gt;0,'Master Sheet'!F6&lt;0.25),"Yes","No"))</f>
        <v>No</v>
      </c>
      <c r="S35" t="str">
        <f t="shared" si="15"/>
        <v>N/A</v>
      </c>
      <c r="T35" s="57"/>
      <c r="U35" s="2" t="s">
        <v>24</v>
      </c>
      <c r="V35" t="str">
        <f>IF('Master Sheet'!F6=0,"Yes","No")</f>
        <v>Yes</v>
      </c>
      <c r="W35">
        <f t="shared" si="16"/>
        <v>2</v>
      </c>
      <c r="X35" s="57"/>
    </row>
    <row r="36" spans="1:24">
      <c r="A36" s="2" t="s">
        <v>23</v>
      </c>
      <c r="B36" t="str">
        <f>IF('Master Sheet'!F7=1,"Yes","No")</f>
        <v>No</v>
      </c>
      <c r="C36" t="str">
        <f t="shared" si="11"/>
        <v>N/A</v>
      </c>
      <c r="D36" s="57"/>
      <c r="E36" s="2" t="s">
        <v>23</v>
      </c>
      <c r="F36" t="str">
        <f>IF('Master Sheet'!F7=0.75,"Yes",IF(AND('Master Sheet'!F7&gt;0.75,'Master Sheet'!F7&lt;1),"Yes","No"))</f>
        <v>Yes</v>
      </c>
      <c r="G36">
        <f t="shared" si="12"/>
        <v>1.375</v>
      </c>
      <c r="H36" s="57"/>
      <c r="I36" s="2" t="s">
        <v>23</v>
      </c>
      <c r="J36" t="str">
        <f>IF('Master Sheet'!F7=0.5,"Yes",IF(AND('Master Sheet'!F7&gt;0.5,'Master Sheet'!F7&lt;0.75),"Yes","No"))</f>
        <v>No</v>
      </c>
      <c r="K36" t="str">
        <f t="shared" si="13"/>
        <v>N/A</v>
      </c>
      <c r="L36" s="57"/>
      <c r="M36" s="2" t="s">
        <v>23</v>
      </c>
      <c r="N36" t="str">
        <f>IF('Master Sheet'!F7=0.25,"Yes",IF(AND('Master Sheet'!F7&gt;0.25,'Master Sheet'!F7&lt;0.5),"Yes","No"))</f>
        <v>No</v>
      </c>
      <c r="O36" t="str">
        <f t="shared" si="14"/>
        <v>N/A</v>
      </c>
      <c r="P36" s="57"/>
      <c r="Q36" s="2" t="s">
        <v>23</v>
      </c>
      <c r="R36" t="str">
        <f>IF('Master Sheet'!F7=0.001,"Yes",IF(AND('Master Sheet'!F7&gt;0,'Master Sheet'!F7&lt;0.25),"Yes","No"))</f>
        <v>No</v>
      </c>
      <c r="S36" t="str">
        <f t="shared" si="15"/>
        <v>N/A</v>
      </c>
      <c r="T36" s="57"/>
      <c r="U36" s="2" t="s">
        <v>23</v>
      </c>
      <c r="V36" t="str">
        <f>IF('Master Sheet'!F7=0,"Yes","No")</f>
        <v>No</v>
      </c>
      <c r="W36" t="str">
        <f t="shared" si="16"/>
        <v>N/A</v>
      </c>
      <c r="X36" s="57"/>
    </row>
    <row r="37" spans="1:24">
      <c r="A37" s="4" t="s">
        <v>17</v>
      </c>
      <c r="B37" t="str">
        <f>IF('Master Sheet'!F8=1,"Yes","No")</f>
        <v>No</v>
      </c>
      <c r="C37" t="str">
        <f t="shared" si="11"/>
        <v>N/A</v>
      </c>
      <c r="D37" s="57"/>
      <c r="E37" s="4" t="s">
        <v>17</v>
      </c>
      <c r="F37" t="str">
        <f>IF('Master Sheet'!F8=0.75,"Yes",IF(AND('Master Sheet'!F8&gt;0.75,'Master Sheet'!F8&lt;1),"Yes","No"))</f>
        <v>Yes</v>
      </c>
      <c r="G37">
        <f t="shared" si="12"/>
        <v>1.375</v>
      </c>
      <c r="H37" s="57"/>
      <c r="I37" s="4" t="s">
        <v>17</v>
      </c>
      <c r="J37" t="str">
        <f>IF('Master Sheet'!F8=0.5,"Yes",IF(AND('Master Sheet'!F8&gt;0.5,'Master Sheet'!F8&lt;0.75),"Yes","No"))</f>
        <v>No</v>
      </c>
      <c r="K37" t="str">
        <f t="shared" si="13"/>
        <v>N/A</v>
      </c>
      <c r="L37" s="57"/>
      <c r="M37" s="4" t="s">
        <v>17</v>
      </c>
      <c r="N37" t="str">
        <f>IF('Master Sheet'!F8=0.25,"Yes",IF(AND('Master Sheet'!F8&gt;0.25,'Master Sheet'!F8&lt;0.5),"Yes","No"))</f>
        <v>No</v>
      </c>
      <c r="O37" t="str">
        <f t="shared" si="14"/>
        <v>N/A</v>
      </c>
      <c r="P37" s="57"/>
      <c r="Q37" s="4" t="s">
        <v>17</v>
      </c>
      <c r="R37" t="str">
        <f>IF('Master Sheet'!F8=0.001,"Yes",IF(AND('Master Sheet'!F8&gt;0,'Master Sheet'!F8&lt;0.25),"Yes","No"))</f>
        <v>No</v>
      </c>
      <c r="S37" t="str">
        <f t="shared" si="15"/>
        <v>N/A</v>
      </c>
      <c r="T37" s="57"/>
      <c r="U37" s="4" t="s">
        <v>17</v>
      </c>
      <c r="V37" t="str">
        <f>IF('Master Sheet'!F8=0,"Yes","No")</f>
        <v>No</v>
      </c>
      <c r="W37" t="str">
        <f t="shared" si="16"/>
        <v>N/A</v>
      </c>
      <c r="X37" s="57"/>
    </row>
    <row r="38" spans="1:24">
      <c r="A38" s="1" t="s">
        <v>5</v>
      </c>
      <c r="B38" t="str">
        <f>IF('Master Sheet'!F9=1,"Yes","No")</f>
        <v>No</v>
      </c>
      <c r="C38" t="str">
        <f t="shared" si="11"/>
        <v>N/A</v>
      </c>
      <c r="D38" s="57"/>
      <c r="E38" s="1" t="s">
        <v>5</v>
      </c>
      <c r="F38" t="str">
        <f>IF('Master Sheet'!F9=0.75,"Yes",IF(AND('Master Sheet'!F9&gt;0.75,'Master Sheet'!F9&lt;1),"Yes","No"))</f>
        <v>Yes</v>
      </c>
      <c r="G38">
        <f t="shared" si="12"/>
        <v>1.375</v>
      </c>
      <c r="H38" s="57"/>
      <c r="I38" s="1" t="s">
        <v>5</v>
      </c>
      <c r="J38" t="str">
        <f>IF('Master Sheet'!F9=0.5,"Yes",IF(AND('Master Sheet'!F9&gt;0.5,'Master Sheet'!F9&lt;0.75),"Yes","No"))</f>
        <v>No</v>
      </c>
      <c r="K38" t="str">
        <f t="shared" si="13"/>
        <v>N/A</v>
      </c>
      <c r="L38" s="57"/>
      <c r="M38" s="1" t="s">
        <v>5</v>
      </c>
      <c r="N38" t="str">
        <f>IF('Master Sheet'!F9=0.25,"Yes",IF(AND('Master Sheet'!F9&gt;0.25,'Master Sheet'!F9&lt;0.5),"Yes","No"))</f>
        <v>No</v>
      </c>
      <c r="O38" t="str">
        <f t="shared" si="14"/>
        <v>N/A</v>
      </c>
      <c r="P38" s="57"/>
      <c r="Q38" s="1" t="s">
        <v>5</v>
      </c>
      <c r="R38" t="str">
        <f>IF('Master Sheet'!F9=0.001,"Yes",IF(AND('Master Sheet'!F9&gt;0,'Master Sheet'!F9&lt;0.25),"Yes","No"))</f>
        <v>No</v>
      </c>
      <c r="S38" t="str">
        <f t="shared" si="15"/>
        <v>N/A</v>
      </c>
      <c r="T38" s="57"/>
      <c r="U38" s="1" t="s">
        <v>5</v>
      </c>
      <c r="V38" t="str">
        <f>IF('Master Sheet'!F9=0,"Yes","No")</f>
        <v>No</v>
      </c>
      <c r="W38" t="str">
        <f t="shared" si="16"/>
        <v>N/A</v>
      </c>
      <c r="X38" s="57"/>
    </row>
    <row r="39" spans="1:24">
      <c r="A39" s="2" t="s">
        <v>25</v>
      </c>
      <c r="B39" t="str">
        <f>IF('Master Sheet'!F10=1,"Yes","No")</f>
        <v>No</v>
      </c>
      <c r="C39" t="str">
        <f t="shared" si="11"/>
        <v>N/A</v>
      </c>
      <c r="D39" s="57"/>
      <c r="E39" s="2" t="s">
        <v>25</v>
      </c>
      <c r="F39" t="str">
        <f>IF('Master Sheet'!F10=0.75,"Yes",IF(AND('Master Sheet'!F10&gt;0.75,'Master Sheet'!F10&lt;1),"Yes","No"))</f>
        <v>No</v>
      </c>
      <c r="G39" t="str">
        <f t="shared" si="12"/>
        <v>N/A</v>
      </c>
      <c r="H39" s="57"/>
      <c r="I39" s="2" t="s">
        <v>25</v>
      </c>
      <c r="J39" t="str">
        <f>IF('Master Sheet'!F10=0.5,"Yes",IF(AND('Master Sheet'!F10&gt;0.5,'Master Sheet'!F10&lt;0.75),"Yes","No"))</f>
        <v>No</v>
      </c>
      <c r="K39" t="str">
        <f t="shared" si="13"/>
        <v>N/A</v>
      </c>
      <c r="L39" s="57"/>
      <c r="M39" s="2" t="s">
        <v>25</v>
      </c>
      <c r="N39" t="str">
        <f>IF('Master Sheet'!F10=0.25,"Yes",IF(AND('Master Sheet'!F10&gt;0.25,'Master Sheet'!F10&lt;0.5),"Yes","No"))</f>
        <v>No</v>
      </c>
      <c r="O39" t="str">
        <f t="shared" si="14"/>
        <v>N/A</v>
      </c>
      <c r="P39" s="57"/>
      <c r="Q39" s="2" t="s">
        <v>25</v>
      </c>
      <c r="R39" t="str">
        <f>IF('Master Sheet'!F10=0.001,"Yes",IF(AND('Master Sheet'!F10&gt;0,'Master Sheet'!F10&lt;0.25),"Yes","No"))</f>
        <v>No</v>
      </c>
      <c r="S39" t="str">
        <f t="shared" si="15"/>
        <v>N/A</v>
      </c>
      <c r="T39" s="57"/>
      <c r="U39" s="2" t="s">
        <v>25</v>
      </c>
      <c r="V39" t="str">
        <f>IF('Master Sheet'!F10=0,"Yes","No")</f>
        <v>Yes</v>
      </c>
      <c r="W39">
        <f t="shared" si="16"/>
        <v>2</v>
      </c>
      <c r="X39" s="57"/>
    </row>
    <row r="40" spans="1:24">
      <c r="A40" s="3" t="s">
        <v>10</v>
      </c>
      <c r="B40" t="str">
        <f>IF('Master Sheet'!F11=1,"Yes","No")</f>
        <v>No</v>
      </c>
      <c r="C40" t="str">
        <f t="shared" si="11"/>
        <v>N/A</v>
      </c>
      <c r="D40" s="57"/>
      <c r="E40" s="3" t="s">
        <v>10</v>
      </c>
      <c r="F40" t="str">
        <f>IF('Master Sheet'!F11=0.75,"Yes",IF(AND('Master Sheet'!F11&gt;0.75,'Master Sheet'!F11&lt;1),"Yes","No"))</f>
        <v>No</v>
      </c>
      <c r="G40" t="str">
        <f t="shared" si="12"/>
        <v>N/A</v>
      </c>
      <c r="H40" s="57"/>
      <c r="I40" s="3" t="s">
        <v>10</v>
      </c>
      <c r="J40" t="str">
        <f>IF('Master Sheet'!F11=0.5,"Yes",IF(AND('Master Sheet'!F11&gt;0.5,'Master Sheet'!F11&lt;0.75),"Yes","No"))</f>
        <v>Yes</v>
      </c>
      <c r="K40">
        <f t="shared" si="13"/>
        <v>1.5</v>
      </c>
      <c r="L40" s="57"/>
      <c r="M40" s="3" t="s">
        <v>10</v>
      </c>
      <c r="N40" t="str">
        <f>IF('Master Sheet'!F11=0.25,"Yes",IF(AND('Master Sheet'!F11&gt;0.25,'Master Sheet'!F11&lt;0.5),"Yes","No"))</f>
        <v>No</v>
      </c>
      <c r="O40" t="str">
        <f t="shared" si="14"/>
        <v>N/A</v>
      </c>
      <c r="P40" s="57"/>
      <c r="Q40" s="3" t="s">
        <v>10</v>
      </c>
      <c r="R40" t="str">
        <f>IF('Master Sheet'!F11=0.001,"Yes",IF(AND('Master Sheet'!F11&gt;0,'Master Sheet'!F11&lt;0.25),"Yes","No"))</f>
        <v>No</v>
      </c>
      <c r="S40" t="str">
        <f t="shared" si="15"/>
        <v>N/A</v>
      </c>
      <c r="T40" s="57"/>
      <c r="U40" s="3" t="s">
        <v>10</v>
      </c>
      <c r="V40" t="str">
        <f>IF('Master Sheet'!F11=0,"Yes","No")</f>
        <v>No</v>
      </c>
      <c r="W40" t="str">
        <f t="shared" si="16"/>
        <v>N/A</v>
      </c>
      <c r="X40" s="57"/>
    </row>
    <row r="41" spans="1:24">
      <c r="A41" s="1" t="s">
        <v>6</v>
      </c>
      <c r="B41" t="str">
        <f>IF('Master Sheet'!F12=1,"Yes","No")</f>
        <v>No</v>
      </c>
      <c r="C41" t="str">
        <f t="shared" si="11"/>
        <v>N/A</v>
      </c>
      <c r="D41" s="57"/>
      <c r="E41" s="1" t="s">
        <v>6</v>
      </c>
      <c r="F41" t="str">
        <f>IF('Master Sheet'!F12=0.75,"Yes",IF(AND('Master Sheet'!F12&gt;0.75,'Master Sheet'!F12&lt;1),"Yes","No"))</f>
        <v>No</v>
      </c>
      <c r="G41" t="str">
        <f t="shared" si="12"/>
        <v>N/A</v>
      </c>
      <c r="H41" s="57"/>
      <c r="I41" s="1" t="s">
        <v>6</v>
      </c>
      <c r="J41" t="str">
        <f>IF('Master Sheet'!F12=0.5,"Yes",IF(AND('Master Sheet'!F12&gt;0.5,'Master Sheet'!F12&lt;0.75),"Yes","No"))</f>
        <v>No</v>
      </c>
      <c r="K41" t="str">
        <f t="shared" si="13"/>
        <v>N/A</v>
      </c>
      <c r="L41" s="57"/>
      <c r="M41" s="1" t="s">
        <v>6</v>
      </c>
      <c r="N41" t="str">
        <f>IF('Master Sheet'!F12=0.25,"Yes",IF(AND('Master Sheet'!F12&gt;0.25,'Master Sheet'!F12&lt;0.5),"Yes","No"))</f>
        <v>No</v>
      </c>
      <c r="O41" t="str">
        <f t="shared" si="14"/>
        <v>N/A</v>
      </c>
      <c r="P41" s="57"/>
      <c r="Q41" s="1" t="s">
        <v>6</v>
      </c>
      <c r="R41" t="str">
        <f>IF('Master Sheet'!F12=0.001,"Yes",IF(AND('Master Sheet'!F12&gt;0,'Master Sheet'!F12&lt;0.25),"Yes","No"))</f>
        <v>No</v>
      </c>
      <c r="S41" t="str">
        <f t="shared" si="15"/>
        <v>N/A</v>
      </c>
      <c r="T41" s="57"/>
      <c r="U41" s="1" t="s">
        <v>6</v>
      </c>
      <c r="V41" t="str">
        <f>IF('Master Sheet'!F12=0,"Yes","No")</f>
        <v>Yes</v>
      </c>
      <c r="W41">
        <f t="shared" si="16"/>
        <v>2</v>
      </c>
      <c r="X41" s="57"/>
    </row>
    <row r="42" spans="1:24">
      <c r="A42" s="2" t="s">
        <v>22</v>
      </c>
      <c r="B42" t="str">
        <f>IF('Master Sheet'!F13=1,"Yes","No")</f>
        <v>No</v>
      </c>
      <c r="C42" t="str">
        <f t="shared" si="11"/>
        <v>N/A</v>
      </c>
      <c r="D42" s="57"/>
      <c r="E42" s="2" t="s">
        <v>22</v>
      </c>
      <c r="F42" t="str">
        <f>IF('Master Sheet'!F13=0.75,"Yes",IF(AND('Master Sheet'!F13&gt;0.75,'Master Sheet'!F13&lt;1),"Yes","No"))</f>
        <v>Yes</v>
      </c>
      <c r="G42">
        <f t="shared" si="12"/>
        <v>1.375</v>
      </c>
      <c r="H42" s="57"/>
      <c r="I42" s="2" t="s">
        <v>22</v>
      </c>
      <c r="J42" t="str">
        <f>IF('Master Sheet'!F13=0.5,"Yes",IF(AND('Master Sheet'!F13&gt;0.5,'Master Sheet'!F13&lt;0.75),"Yes","No"))</f>
        <v>No</v>
      </c>
      <c r="K42" t="str">
        <f t="shared" si="13"/>
        <v>N/A</v>
      </c>
      <c r="L42" s="57"/>
      <c r="M42" s="2" t="s">
        <v>22</v>
      </c>
      <c r="N42" t="str">
        <f>IF('Master Sheet'!F13=0.25,"Yes",IF(AND('Master Sheet'!F13&gt;0.25,'Master Sheet'!F13&lt;0.5),"Yes","No"))</f>
        <v>No</v>
      </c>
      <c r="O42" t="str">
        <f t="shared" si="14"/>
        <v>N/A</v>
      </c>
      <c r="P42" s="57"/>
      <c r="Q42" s="2" t="s">
        <v>22</v>
      </c>
      <c r="R42" t="str">
        <f>IF('Master Sheet'!F13=0.001,"Yes",IF(AND('Master Sheet'!F13&gt;0,'Master Sheet'!F13&lt;0.25),"Yes","No"))</f>
        <v>No</v>
      </c>
      <c r="S42" t="str">
        <f t="shared" si="15"/>
        <v>N/A</v>
      </c>
      <c r="T42" s="57"/>
      <c r="U42" s="2" t="s">
        <v>22</v>
      </c>
      <c r="V42" t="str">
        <f>IF('Master Sheet'!F13=0,"Yes","No")</f>
        <v>No</v>
      </c>
      <c r="W42" t="str">
        <f t="shared" si="16"/>
        <v>N/A</v>
      </c>
      <c r="X42" s="57"/>
    </row>
    <row r="43" spans="1:24">
      <c r="A43" s="5" t="s">
        <v>14</v>
      </c>
      <c r="B43" t="str">
        <f>IF('Master Sheet'!F14=1,"Yes","No")</f>
        <v>No</v>
      </c>
      <c r="C43" t="str">
        <f t="shared" si="11"/>
        <v>N/A</v>
      </c>
      <c r="D43" s="57"/>
      <c r="E43" s="5" t="s">
        <v>14</v>
      </c>
      <c r="F43" t="str">
        <f>IF('Master Sheet'!F14=0.75,"Yes",IF(AND('Master Sheet'!F14&gt;0.75,'Master Sheet'!F14&lt;1),"Yes","No"))</f>
        <v>No</v>
      </c>
      <c r="G43" t="str">
        <f t="shared" si="12"/>
        <v>N/A</v>
      </c>
      <c r="H43" s="57"/>
      <c r="I43" s="5" t="s">
        <v>14</v>
      </c>
      <c r="J43" t="str">
        <f>IF('Master Sheet'!F14=0.5,"Yes",IF(AND('Master Sheet'!F14&gt;0.5,'Master Sheet'!F14&lt;0.75),"Yes","No"))</f>
        <v>No</v>
      </c>
      <c r="K43" t="str">
        <f t="shared" si="13"/>
        <v>N/A</v>
      </c>
      <c r="L43" s="57"/>
      <c r="M43" s="5" t="s">
        <v>14</v>
      </c>
      <c r="N43" t="str">
        <f>IF('Master Sheet'!F14=0.25,"Yes",IF(AND('Master Sheet'!F14&gt;0.25,'Master Sheet'!F14&lt;0.5),"Yes","No"))</f>
        <v>No</v>
      </c>
      <c r="O43" t="str">
        <f t="shared" si="14"/>
        <v>N/A</v>
      </c>
      <c r="P43" s="57"/>
      <c r="Q43" s="5" t="s">
        <v>14</v>
      </c>
      <c r="R43" t="str">
        <f>IF('Master Sheet'!F14=0.001,"Yes",IF(AND('Master Sheet'!F14&gt;0,'Master Sheet'!F14&lt;0.25),"Yes","No"))</f>
        <v>No</v>
      </c>
      <c r="S43" t="str">
        <f t="shared" si="15"/>
        <v>N/A</v>
      </c>
      <c r="T43" s="57"/>
      <c r="U43" s="5" t="s">
        <v>14</v>
      </c>
      <c r="V43" t="str">
        <f>IF('Master Sheet'!F14=0,"Yes","No")</f>
        <v>Yes</v>
      </c>
      <c r="W43">
        <f t="shared" si="16"/>
        <v>2</v>
      </c>
      <c r="X43" s="57"/>
    </row>
    <row r="44" spans="1:24">
      <c r="A44" s="1" t="s">
        <v>4</v>
      </c>
      <c r="B44" t="str">
        <f>IF('Master Sheet'!F15=1,"Yes","No")</f>
        <v>No</v>
      </c>
      <c r="C44" t="str">
        <f t="shared" si="11"/>
        <v>N/A</v>
      </c>
      <c r="D44" s="57"/>
      <c r="E44" s="1" t="s">
        <v>4</v>
      </c>
      <c r="F44" t="str">
        <f>IF('Master Sheet'!F15=0.75,"Yes",IF(AND('Master Sheet'!F15&gt;0.75,'Master Sheet'!F15&lt;1),"Yes","No"))</f>
        <v>No</v>
      </c>
      <c r="G44" t="str">
        <f t="shared" si="12"/>
        <v>N/A</v>
      </c>
      <c r="H44" s="57"/>
      <c r="I44" s="1" t="s">
        <v>4</v>
      </c>
      <c r="J44" t="str">
        <f>IF('Master Sheet'!F15=0.5,"Yes",IF(AND('Master Sheet'!F15&gt;0.5,'Master Sheet'!F15&lt;0.75),"Yes","No"))</f>
        <v>No</v>
      </c>
      <c r="K44" t="str">
        <f t="shared" si="13"/>
        <v>N/A</v>
      </c>
      <c r="L44" s="57"/>
      <c r="M44" s="1" t="s">
        <v>4</v>
      </c>
      <c r="N44" t="str">
        <f>IF('Master Sheet'!F15=0.25,"Yes",IF(AND('Master Sheet'!F15&gt;0.25,'Master Sheet'!F15&lt;0.5),"Yes","No"))</f>
        <v>No</v>
      </c>
      <c r="O44" t="str">
        <f t="shared" si="14"/>
        <v>N/A</v>
      </c>
      <c r="P44" s="57"/>
      <c r="Q44" s="1" t="s">
        <v>4</v>
      </c>
      <c r="R44" t="str">
        <f>IF('Master Sheet'!F15=0.001,"Yes",IF(AND('Master Sheet'!F15&gt;0,'Master Sheet'!F15&lt;0.25),"Yes","No"))</f>
        <v>No</v>
      </c>
      <c r="S44" t="str">
        <f t="shared" si="15"/>
        <v>N/A</v>
      </c>
      <c r="T44" s="57"/>
      <c r="U44" s="1" t="s">
        <v>4</v>
      </c>
      <c r="V44" t="str">
        <f>IF('Master Sheet'!F15=0,"Yes","No")</f>
        <v>Yes</v>
      </c>
      <c r="W44">
        <f t="shared" si="16"/>
        <v>2</v>
      </c>
      <c r="X44" s="57"/>
    </row>
    <row r="45" spans="1:24">
      <c r="A45" s="4" t="s">
        <v>15</v>
      </c>
      <c r="B45" t="str">
        <f>IF('Master Sheet'!F16=1,"Yes","No")</f>
        <v>No</v>
      </c>
      <c r="C45" t="str">
        <f t="shared" si="11"/>
        <v>N/A</v>
      </c>
      <c r="D45" s="57"/>
      <c r="E45" s="4" t="s">
        <v>15</v>
      </c>
      <c r="F45" t="str">
        <f>IF('Master Sheet'!F16=0.75,"Yes",IF(AND('Master Sheet'!F16&gt;0.75,'Master Sheet'!F16&lt;1),"Yes","No"))</f>
        <v>No</v>
      </c>
      <c r="G45" t="str">
        <f t="shared" si="12"/>
        <v>N/A</v>
      </c>
      <c r="H45" s="57"/>
      <c r="I45" s="4" t="s">
        <v>15</v>
      </c>
      <c r="J45" t="str">
        <f>IF('Master Sheet'!F16=0.5,"Yes",IF(AND('Master Sheet'!F16&gt;0.5,'Master Sheet'!F16&lt;0.75),"Yes","No"))</f>
        <v>No</v>
      </c>
      <c r="K45" t="str">
        <f t="shared" si="13"/>
        <v>N/A</v>
      </c>
      <c r="L45" s="57"/>
      <c r="M45" s="4" t="s">
        <v>15</v>
      </c>
      <c r="N45" t="str">
        <f>IF('Master Sheet'!F16=0.25,"Yes",IF(AND('Master Sheet'!F16&gt;0.25,'Master Sheet'!F16&lt;0.5),"Yes","No"))</f>
        <v>No</v>
      </c>
      <c r="O45" t="str">
        <f t="shared" si="14"/>
        <v>N/A</v>
      </c>
      <c r="P45" s="57"/>
      <c r="Q45" s="4" t="s">
        <v>15</v>
      </c>
      <c r="R45" t="str">
        <f>IF('Master Sheet'!F16=0.001,"Yes",IF(AND('Master Sheet'!F16&gt;0,'Master Sheet'!F16&lt;0.25),"Yes","No"))</f>
        <v>No</v>
      </c>
      <c r="S45" t="str">
        <f t="shared" si="15"/>
        <v>N/A</v>
      </c>
      <c r="T45" s="57"/>
      <c r="U45" s="4" t="s">
        <v>15</v>
      </c>
      <c r="V45" t="str">
        <f>IF('Master Sheet'!F16=0,"Yes","No")</f>
        <v>Yes</v>
      </c>
      <c r="W45">
        <f t="shared" si="16"/>
        <v>2</v>
      </c>
      <c r="X45" s="57"/>
    </row>
    <row r="46" spans="1:24">
      <c r="A46" s="2" t="s">
        <v>21</v>
      </c>
      <c r="B46" t="str">
        <f>IF('Master Sheet'!F17=1,"Yes","No")</f>
        <v>No</v>
      </c>
      <c r="C46" t="str">
        <f t="shared" si="11"/>
        <v>N/A</v>
      </c>
      <c r="D46" s="57"/>
      <c r="E46" s="2" t="s">
        <v>21</v>
      </c>
      <c r="F46" t="str">
        <f>IF('Master Sheet'!F17=0.75,"Yes",IF(AND('Master Sheet'!F17&gt;0.75,'Master Sheet'!F17&lt;1),"Yes","No"))</f>
        <v>No</v>
      </c>
      <c r="G46" t="str">
        <f t="shared" si="12"/>
        <v>N/A</v>
      </c>
      <c r="H46" s="57"/>
      <c r="I46" s="2" t="s">
        <v>21</v>
      </c>
      <c r="J46" t="str">
        <f>IF('Master Sheet'!F17=0.5,"Yes",IF(AND('Master Sheet'!F17&gt;0.5,'Master Sheet'!F17&lt;0.75),"Yes","No"))</f>
        <v>Yes</v>
      </c>
      <c r="K46">
        <f t="shared" si="13"/>
        <v>1.5</v>
      </c>
      <c r="L46" s="57"/>
      <c r="M46" s="2" t="s">
        <v>21</v>
      </c>
      <c r="N46" t="str">
        <f>IF('Master Sheet'!F17=0.25,"Yes",IF(AND('Master Sheet'!F17&gt;0.25,'Master Sheet'!F17&lt;0.5),"Yes","No"))</f>
        <v>No</v>
      </c>
      <c r="O46" t="str">
        <f t="shared" si="14"/>
        <v>N/A</v>
      </c>
      <c r="P46" s="57"/>
      <c r="Q46" s="2" t="s">
        <v>21</v>
      </c>
      <c r="R46" t="str">
        <f>IF('Master Sheet'!F17=0.001,"Yes",IF(AND('Master Sheet'!F17&gt;0,'Master Sheet'!F17&lt;0.25),"Yes","No"))</f>
        <v>No</v>
      </c>
      <c r="S46" t="str">
        <f t="shared" si="15"/>
        <v>N/A</v>
      </c>
      <c r="T46" s="57"/>
      <c r="U46" s="2" t="s">
        <v>21</v>
      </c>
      <c r="V46" t="str">
        <f>IF('Master Sheet'!F17=0,"Yes","No")</f>
        <v>No</v>
      </c>
      <c r="W46" t="str">
        <f t="shared" si="16"/>
        <v>N/A</v>
      </c>
      <c r="X46" s="57"/>
    </row>
    <row r="47" spans="1:24">
      <c r="A47" s="4" t="s">
        <v>16</v>
      </c>
      <c r="B47" t="str">
        <f>IF('Master Sheet'!F18=1,"Yes","No")</f>
        <v>No</v>
      </c>
      <c r="C47" t="str">
        <f t="shared" si="11"/>
        <v>N/A</v>
      </c>
      <c r="D47" s="57"/>
      <c r="E47" s="4" t="s">
        <v>16</v>
      </c>
      <c r="F47" t="str">
        <f>IF('Master Sheet'!F18=0.75,"Yes",IF(AND('Master Sheet'!F18&gt;0.75,'Master Sheet'!F18&lt;1),"Yes","No"))</f>
        <v>No</v>
      </c>
      <c r="G47" t="str">
        <f t="shared" si="12"/>
        <v>N/A</v>
      </c>
      <c r="H47" s="57"/>
      <c r="I47" s="4" t="s">
        <v>16</v>
      </c>
      <c r="J47" t="str">
        <f>IF('Master Sheet'!F18=0.5,"Yes",IF(AND('Master Sheet'!F18&gt;0.5,'Master Sheet'!F18&lt;0.75),"Yes","No"))</f>
        <v>No</v>
      </c>
      <c r="K47" t="str">
        <f t="shared" si="13"/>
        <v>N/A</v>
      </c>
      <c r="L47" s="57"/>
      <c r="M47" s="4" t="s">
        <v>16</v>
      </c>
      <c r="N47" t="str">
        <f>IF('Master Sheet'!F18=0.25,"Yes",IF(AND('Master Sheet'!F18&gt;0.25,'Master Sheet'!F18&lt;0.5),"Yes","No"))</f>
        <v>No</v>
      </c>
      <c r="O47" t="str">
        <f t="shared" si="14"/>
        <v>N/A</v>
      </c>
      <c r="P47" s="57"/>
      <c r="Q47" s="4" t="s">
        <v>16</v>
      </c>
      <c r="R47" t="str">
        <f>IF('Master Sheet'!F18=0.001,"Yes",IF(AND('Master Sheet'!F18&gt;0,'Master Sheet'!F18&lt;0.25),"Yes","No"))</f>
        <v>Yes</v>
      </c>
      <c r="S47">
        <f t="shared" si="15"/>
        <v>1.75</v>
      </c>
      <c r="T47" s="57"/>
      <c r="U47" s="4" t="s">
        <v>16</v>
      </c>
      <c r="V47" t="str">
        <f>IF('Master Sheet'!F18=0,"Yes","No")</f>
        <v>No</v>
      </c>
      <c r="W47" t="str">
        <f t="shared" si="16"/>
        <v>N/A</v>
      </c>
      <c r="X47" s="57"/>
    </row>
    <row r="48" spans="1:24">
      <c r="A48" s="5" t="s">
        <v>2</v>
      </c>
      <c r="B48" t="str">
        <f>IF('Master Sheet'!F19=1,"Yes","No")</f>
        <v>No</v>
      </c>
      <c r="C48" t="str">
        <f t="shared" si="11"/>
        <v>N/A</v>
      </c>
      <c r="D48" s="57"/>
      <c r="E48" s="5" t="s">
        <v>2</v>
      </c>
      <c r="F48" t="str">
        <f>IF('Master Sheet'!F19=0.75,"Yes",IF(AND('Master Sheet'!F19&gt;0.75,'Master Sheet'!F19&lt;1),"Yes","No"))</f>
        <v>Yes</v>
      </c>
      <c r="G48">
        <f t="shared" si="12"/>
        <v>1.375</v>
      </c>
      <c r="H48" s="57"/>
      <c r="I48" s="5" t="s">
        <v>2</v>
      </c>
      <c r="J48" t="str">
        <f>IF('Master Sheet'!F19=0.5,"Yes",IF(AND('Master Sheet'!F19&gt;0.5,'Master Sheet'!F19&lt;0.75),"Yes","No"))</f>
        <v>No</v>
      </c>
      <c r="K48" t="str">
        <f t="shared" si="13"/>
        <v>N/A</v>
      </c>
      <c r="L48" s="57"/>
      <c r="M48" s="5" t="s">
        <v>2</v>
      </c>
      <c r="N48" t="str">
        <f>IF('Master Sheet'!F19=0.25,"Yes",IF(AND('Master Sheet'!F19&gt;0.25,'Master Sheet'!F19&lt;0.5),"Yes","No"))</f>
        <v>No</v>
      </c>
      <c r="O48" t="str">
        <f t="shared" si="14"/>
        <v>N/A</v>
      </c>
      <c r="P48" s="57"/>
      <c r="Q48" s="5" t="s">
        <v>2</v>
      </c>
      <c r="R48" t="str">
        <f>IF('Master Sheet'!F19=0.001,"Yes",IF(AND('Master Sheet'!F19&gt;0,'Master Sheet'!F19&lt;0.25),"Yes","No"))</f>
        <v>No</v>
      </c>
      <c r="S48" t="str">
        <f t="shared" si="15"/>
        <v>N/A</v>
      </c>
      <c r="T48" s="57"/>
      <c r="U48" s="5" t="s">
        <v>2</v>
      </c>
      <c r="V48" t="str">
        <f>IF('Master Sheet'!F19=0,"Yes","No")</f>
        <v>No</v>
      </c>
      <c r="W48" t="str">
        <f t="shared" si="16"/>
        <v>N/A</v>
      </c>
      <c r="X48" s="57"/>
    </row>
    <row r="49" spans="1:24">
      <c r="A49" s="4" t="s">
        <v>19</v>
      </c>
      <c r="B49" t="str">
        <f>IF('Master Sheet'!F20=1,"Yes","No")</f>
        <v>No</v>
      </c>
      <c r="C49" t="str">
        <f t="shared" si="11"/>
        <v>N/A</v>
      </c>
      <c r="D49" s="57"/>
      <c r="E49" s="4" t="s">
        <v>19</v>
      </c>
      <c r="F49" t="str">
        <f>IF('Master Sheet'!F20=0.75,"Yes",IF(AND('Master Sheet'!F20&gt;0.75,'Master Sheet'!F20&lt;1),"Yes","No"))</f>
        <v>No</v>
      </c>
      <c r="G49" t="str">
        <f t="shared" si="12"/>
        <v>N/A</v>
      </c>
      <c r="H49" s="57"/>
      <c r="I49" s="4" t="s">
        <v>19</v>
      </c>
      <c r="J49" t="str">
        <f>IF('Master Sheet'!F20=0.5,"Yes",IF(AND('Master Sheet'!F20&gt;0.5,'Master Sheet'!F20&lt;0.75),"Yes","No"))</f>
        <v>No</v>
      </c>
      <c r="K49" t="str">
        <f t="shared" si="13"/>
        <v>N/A</v>
      </c>
      <c r="L49" s="57"/>
      <c r="M49" s="4" t="s">
        <v>19</v>
      </c>
      <c r="N49" t="str">
        <f>IF('Master Sheet'!F20=0.25,"Yes",IF(AND('Master Sheet'!F20&gt;0.25,'Master Sheet'!F20&lt;0.5),"Yes","No"))</f>
        <v>Yes</v>
      </c>
      <c r="O49">
        <f t="shared" si="14"/>
        <v>1.625</v>
      </c>
      <c r="P49" s="57"/>
      <c r="Q49" s="4" t="s">
        <v>19</v>
      </c>
      <c r="R49" t="str">
        <f>IF('Master Sheet'!F20=0.001,"Yes",IF(AND('Master Sheet'!F20&gt;0,'Master Sheet'!F20&lt;0.25),"Yes","No"))</f>
        <v>No</v>
      </c>
      <c r="S49" t="str">
        <f t="shared" si="15"/>
        <v>N/A</v>
      </c>
      <c r="T49" s="57"/>
      <c r="U49" s="4" t="s">
        <v>19</v>
      </c>
      <c r="V49" t="str">
        <f>IF('Master Sheet'!F20=0,"Yes","No")</f>
        <v>No</v>
      </c>
      <c r="W49" t="str">
        <f t="shared" si="16"/>
        <v>N/A</v>
      </c>
      <c r="X49" s="57"/>
    </row>
    <row r="50" spans="1:24">
      <c r="A50" s="3" t="s">
        <v>11</v>
      </c>
      <c r="B50" t="str">
        <f>IF('Master Sheet'!F21=1,"Yes","No")</f>
        <v>No</v>
      </c>
      <c r="C50" t="str">
        <f t="shared" si="11"/>
        <v>N/A</v>
      </c>
      <c r="D50" s="57"/>
      <c r="E50" s="3" t="s">
        <v>11</v>
      </c>
      <c r="F50" t="str">
        <f>IF('Master Sheet'!F21=0.75,"Yes",IF(AND('Master Sheet'!F21&gt;0.75,'Master Sheet'!F21&lt;1),"Yes","No"))</f>
        <v>No</v>
      </c>
      <c r="G50" t="str">
        <f t="shared" si="12"/>
        <v>N/A</v>
      </c>
      <c r="H50" s="57"/>
      <c r="I50" s="3" t="s">
        <v>11</v>
      </c>
      <c r="J50" t="str">
        <f>IF('Master Sheet'!F21=0.5,"Yes",IF(AND('Master Sheet'!F21&gt;0.5,'Master Sheet'!F21&lt;0.75),"Yes","No"))</f>
        <v>No</v>
      </c>
      <c r="K50" t="str">
        <f t="shared" si="13"/>
        <v>N/A</v>
      </c>
      <c r="L50" s="57"/>
      <c r="M50" s="3" t="s">
        <v>11</v>
      </c>
      <c r="N50" t="str">
        <f>IF('Master Sheet'!F21=0.25,"Yes",IF(AND('Master Sheet'!F21&gt;0.25,'Master Sheet'!F21&lt;0.5),"Yes","No"))</f>
        <v>No</v>
      </c>
      <c r="O50" t="str">
        <f t="shared" si="14"/>
        <v>N/A</v>
      </c>
      <c r="P50" s="57"/>
      <c r="Q50" s="3" t="s">
        <v>11</v>
      </c>
      <c r="R50" t="str">
        <f>IF('Master Sheet'!F21=0.001,"Yes",IF(AND('Master Sheet'!F21&gt;0,'Master Sheet'!F21&lt;0.25),"Yes","No"))</f>
        <v>No</v>
      </c>
      <c r="S50" t="str">
        <f t="shared" si="15"/>
        <v>N/A</v>
      </c>
      <c r="T50" s="57"/>
      <c r="U50" s="3" t="s">
        <v>11</v>
      </c>
      <c r="V50" t="str">
        <f>IF('Master Sheet'!F21=0,"Yes","No")</f>
        <v>Yes</v>
      </c>
      <c r="W50">
        <f t="shared" si="16"/>
        <v>2</v>
      </c>
      <c r="X50" s="57"/>
    </row>
    <row r="51" spans="1:24">
      <c r="A51" s="5" t="s">
        <v>13</v>
      </c>
      <c r="B51" t="str">
        <f>IF('Master Sheet'!F22=1,"Yes","No")</f>
        <v>No</v>
      </c>
      <c r="C51" t="str">
        <f t="shared" si="11"/>
        <v>N/A</v>
      </c>
      <c r="D51" s="57"/>
      <c r="E51" s="5" t="s">
        <v>13</v>
      </c>
      <c r="F51" t="str">
        <f>IF('Master Sheet'!F22=0.75,"Yes",IF(AND('Master Sheet'!F22&gt;0.75,'Master Sheet'!F22&lt;1),"Yes","No"))</f>
        <v>No</v>
      </c>
      <c r="G51" t="str">
        <f t="shared" si="12"/>
        <v>N/A</v>
      </c>
      <c r="H51" s="57"/>
      <c r="I51" s="5" t="s">
        <v>13</v>
      </c>
      <c r="J51" t="str">
        <f>IF('Master Sheet'!F22=0.5,"Yes",IF(AND('Master Sheet'!F22&gt;0.5,'Master Sheet'!F22&lt;0.75),"Yes","No"))</f>
        <v>No</v>
      </c>
      <c r="K51" t="str">
        <f t="shared" si="13"/>
        <v>N/A</v>
      </c>
      <c r="L51" s="57"/>
      <c r="M51" s="5" t="s">
        <v>13</v>
      </c>
      <c r="N51" t="str">
        <f>IF('Master Sheet'!F22=0.25,"Yes",IF(AND('Master Sheet'!F22&gt;0.25,'Master Sheet'!F22&lt;0.5),"Yes","No"))</f>
        <v>No</v>
      </c>
      <c r="O51" t="str">
        <f t="shared" si="14"/>
        <v>N/A</v>
      </c>
      <c r="P51" s="57"/>
      <c r="Q51" s="5" t="s">
        <v>13</v>
      </c>
      <c r="R51" t="str">
        <f>IF('Master Sheet'!F22=0.001,"Yes",IF(AND('Master Sheet'!F22&gt;0,'Master Sheet'!F22&lt;0.25),"Yes","No"))</f>
        <v>No</v>
      </c>
      <c r="S51" t="str">
        <f t="shared" si="15"/>
        <v>N/A</v>
      </c>
      <c r="T51" s="57"/>
      <c r="U51" s="5" t="s">
        <v>13</v>
      </c>
      <c r="V51" t="str">
        <f>IF('Master Sheet'!F22=0,"Yes","No")</f>
        <v>Yes</v>
      </c>
      <c r="W51">
        <f t="shared" si="16"/>
        <v>2</v>
      </c>
      <c r="X51" s="57"/>
    </row>
    <row r="52" spans="1:24">
      <c r="A52" s="5" t="s">
        <v>3</v>
      </c>
      <c r="B52" t="str">
        <f>IF('Master Sheet'!F23=1,"Yes","No")</f>
        <v>No</v>
      </c>
      <c r="C52" t="str">
        <f t="shared" si="11"/>
        <v>N/A</v>
      </c>
      <c r="D52" s="57"/>
      <c r="E52" s="5" t="s">
        <v>3</v>
      </c>
      <c r="F52" t="str">
        <f>IF('Master Sheet'!F23=0.75,"Yes",IF(AND('Master Sheet'!F23&gt;0.75,'Master Sheet'!F23&lt;1),"Yes","No"))</f>
        <v>No</v>
      </c>
      <c r="G52" t="str">
        <f t="shared" si="12"/>
        <v>N/A</v>
      </c>
      <c r="H52" s="57"/>
      <c r="I52" s="5" t="s">
        <v>3</v>
      </c>
      <c r="J52" t="str">
        <f>IF('Master Sheet'!F23=0.5,"Yes",IF(AND('Master Sheet'!F23&gt;0.5,'Master Sheet'!F23&lt;0.75),"Yes","No"))</f>
        <v>No</v>
      </c>
      <c r="K52" t="str">
        <f t="shared" si="13"/>
        <v>N/A</v>
      </c>
      <c r="L52" s="57"/>
      <c r="M52" s="5" t="s">
        <v>3</v>
      </c>
      <c r="N52" t="str">
        <f>IF('Master Sheet'!F23=0.25,"Yes",IF(AND('Master Sheet'!F23&gt;0.25,'Master Sheet'!F23&lt;0.5),"Yes","No"))</f>
        <v>No</v>
      </c>
      <c r="O52" t="str">
        <f t="shared" si="14"/>
        <v>N/A</v>
      </c>
      <c r="P52" s="57"/>
      <c r="Q52" s="5" t="s">
        <v>3</v>
      </c>
      <c r="R52" t="str">
        <f>IF('Master Sheet'!F23=0.001,"Yes",IF(AND('Master Sheet'!F23&gt;0,'Master Sheet'!F23&lt;0.25),"Yes","No"))</f>
        <v>No</v>
      </c>
      <c r="S52" t="str">
        <f t="shared" si="15"/>
        <v>N/A</v>
      </c>
      <c r="T52" s="57"/>
      <c r="U52" s="5" t="s">
        <v>3</v>
      </c>
      <c r="V52" t="str">
        <f>IF('Master Sheet'!F23=0,"Yes","No")</f>
        <v>Yes</v>
      </c>
      <c r="W52">
        <f t="shared" si="16"/>
        <v>2</v>
      </c>
      <c r="X52" s="57"/>
    </row>
    <row r="53" spans="1:24">
      <c r="A53" s="3" t="s">
        <v>12</v>
      </c>
      <c r="B53" t="str">
        <f>IF('Master Sheet'!F24=1,"Yes","No")</f>
        <v>No</v>
      </c>
      <c r="C53" t="str">
        <f t="shared" si="11"/>
        <v>N/A</v>
      </c>
      <c r="D53" s="57"/>
      <c r="E53" s="3" t="s">
        <v>12</v>
      </c>
      <c r="F53" t="str">
        <f>IF('Master Sheet'!F24=0.75,"Yes",IF(AND('Master Sheet'!F24&gt;0.75,'Master Sheet'!F24&lt;1),"Yes","No"))</f>
        <v>No</v>
      </c>
      <c r="G53" t="str">
        <f t="shared" si="12"/>
        <v>N/A</v>
      </c>
      <c r="H53" s="57"/>
      <c r="I53" s="3" t="s">
        <v>12</v>
      </c>
      <c r="J53" t="str">
        <f>IF('Master Sheet'!F24=0.5,"Yes",IF(AND('Master Sheet'!F24&gt;0.5,'Master Sheet'!F24&lt;0.75),"Yes","No"))</f>
        <v>No</v>
      </c>
      <c r="K53" t="str">
        <f t="shared" si="13"/>
        <v>N/A</v>
      </c>
      <c r="L53" s="57"/>
      <c r="M53" s="3" t="s">
        <v>12</v>
      </c>
      <c r="N53" t="str">
        <f>IF('Master Sheet'!F24=0.25,"Yes",IF(AND('Master Sheet'!F24&gt;0.25,'Master Sheet'!F24&lt;0.5),"Yes","No"))</f>
        <v>No</v>
      </c>
      <c r="O53" t="str">
        <f t="shared" si="14"/>
        <v>N/A</v>
      </c>
      <c r="P53" s="57"/>
      <c r="Q53" s="3" t="s">
        <v>12</v>
      </c>
      <c r="R53" t="str">
        <f>IF('Master Sheet'!F24=0.001,"Yes",IF(AND('Master Sheet'!F24&gt;0,'Master Sheet'!F24&lt;0.25),"Yes","No"))</f>
        <v>No</v>
      </c>
      <c r="S53" t="str">
        <f t="shared" si="15"/>
        <v>N/A</v>
      </c>
      <c r="T53" s="57"/>
      <c r="U53" s="3" t="s">
        <v>12</v>
      </c>
      <c r="V53" t="str">
        <f>IF('Master Sheet'!F24=0,"Yes","No")</f>
        <v>Yes</v>
      </c>
      <c r="W53">
        <f t="shared" si="16"/>
        <v>2</v>
      </c>
      <c r="X53" s="57"/>
    </row>
    <row r="54" spans="1:24">
      <c r="A54" s="4" t="s">
        <v>18</v>
      </c>
      <c r="B54" t="str">
        <f>IF('Master Sheet'!F25=1,"Yes","No")</f>
        <v>No</v>
      </c>
      <c r="C54" t="str">
        <f t="shared" si="11"/>
        <v>N/A</v>
      </c>
      <c r="D54" s="57"/>
      <c r="E54" s="4" t="s">
        <v>18</v>
      </c>
      <c r="F54" t="str">
        <f>IF('Master Sheet'!F25=0.75,"Yes",IF(AND('Master Sheet'!F25&gt;0.75,'Master Sheet'!F25&lt;1),"Yes","No"))</f>
        <v>No</v>
      </c>
      <c r="G54" t="str">
        <f t="shared" si="12"/>
        <v>N/A</v>
      </c>
      <c r="H54" s="57"/>
      <c r="I54" s="4" t="s">
        <v>18</v>
      </c>
      <c r="J54" t="str">
        <f>IF('Master Sheet'!F25=0.5,"Yes",IF(AND('Master Sheet'!F25&gt;0.5,'Master Sheet'!F25&lt;0.75),"Yes","No"))</f>
        <v>No</v>
      </c>
      <c r="K54" t="str">
        <f t="shared" si="13"/>
        <v>N/A</v>
      </c>
      <c r="L54" s="57"/>
      <c r="M54" s="4" t="s">
        <v>18</v>
      </c>
      <c r="N54" t="str">
        <f>IF('Master Sheet'!F25=0.25,"Yes",IF(AND('Master Sheet'!F25&gt;0.25,'Master Sheet'!F25&lt;0.5),"Yes","No"))</f>
        <v>No</v>
      </c>
      <c r="O54" t="str">
        <f t="shared" si="14"/>
        <v>N/A</v>
      </c>
      <c r="P54" s="57"/>
      <c r="Q54" s="4" t="s">
        <v>18</v>
      </c>
      <c r="R54" t="str">
        <f>IF('Master Sheet'!F25=0.001,"Yes",IF(AND('Master Sheet'!F25&gt;0,'Master Sheet'!F25&lt;0.25),"Yes","No"))</f>
        <v>No</v>
      </c>
      <c r="S54" t="str">
        <f t="shared" si="15"/>
        <v>N/A</v>
      </c>
      <c r="T54" s="57"/>
      <c r="U54" s="4" t="s">
        <v>18</v>
      </c>
      <c r="V54" t="str">
        <f>IF('Master Sheet'!F25=0,"Yes","No")</f>
        <v>Yes</v>
      </c>
      <c r="W54">
        <f t="shared" si="16"/>
        <v>2</v>
      </c>
      <c r="X54" s="57"/>
    </row>
    <row r="55" spans="1:24">
      <c r="A55" s="3" t="s">
        <v>8</v>
      </c>
      <c r="B55" t="str">
        <f>IF('Master Sheet'!F26=1,"Yes","No")</f>
        <v>No</v>
      </c>
      <c r="C55" t="str">
        <f t="shared" si="11"/>
        <v>N/A</v>
      </c>
      <c r="D55" s="57"/>
      <c r="E55" s="3" t="s">
        <v>8</v>
      </c>
      <c r="F55" t="str">
        <f>IF('Master Sheet'!F26=0.75,"Yes",IF(AND('Master Sheet'!F26&gt;0.75,'Master Sheet'!F26&lt;1),"Yes","No"))</f>
        <v>No</v>
      </c>
      <c r="G55" t="str">
        <f t="shared" si="12"/>
        <v>N/A</v>
      </c>
      <c r="H55" s="57"/>
      <c r="I55" s="3" t="s">
        <v>8</v>
      </c>
      <c r="J55" t="str">
        <f>IF('Master Sheet'!F26=0.5,"Yes",IF(AND('Master Sheet'!F26&gt;0.5,'Master Sheet'!F26&lt;0.75),"Yes","No"))</f>
        <v>No</v>
      </c>
      <c r="K55" t="str">
        <f t="shared" si="13"/>
        <v>N/A</v>
      </c>
      <c r="L55" s="57"/>
      <c r="M55" s="3" t="s">
        <v>8</v>
      </c>
      <c r="N55" t="str">
        <f>IF('Master Sheet'!F26=0.25,"Yes",IF(AND('Master Sheet'!F26&gt;0.25,'Master Sheet'!F26&lt;0.5),"Yes","No"))</f>
        <v>No</v>
      </c>
      <c r="O55" t="str">
        <f t="shared" si="14"/>
        <v>N/A</v>
      </c>
      <c r="P55" s="57"/>
      <c r="Q55" s="3" t="s">
        <v>8</v>
      </c>
      <c r="R55" t="str">
        <f>IF('Master Sheet'!F26=0.001,"Yes",IF(AND('Master Sheet'!F26&gt;0,'Master Sheet'!F26&lt;0.25),"Yes","No"))</f>
        <v>No</v>
      </c>
      <c r="S55" t="str">
        <f t="shared" si="15"/>
        <v>N/A</v>
      </c>
      <c r="T55" s="57"/>
      <c r="U55" s="3" t="s">
        <v>8</v>
      </c>
      <c r="V55" t="str">
        <f>IF('Master Sheet'!F26=0,"Yes","No")</f>
        <v>Yes</v>
      </c>
      <c r="W55">
        <f t="shared" si="16"/>
        <v>2</v>
      </c>
      <c r="X55" s="57"/>
    </row>
    <row r="56" spans="1:24">
      <c r="A56" s="5" t="s">
        <v>1</v>
      </c>
      <c r="B56" t="str">
        <f>IF('Master Sheet'!F27=1,"Yes","No")</f>
        <v>No</v>
      </c>
      <c r="C56" t="str">
        <f t="shared" si="11"/>
        <v>N/A</v>
      </c>
      <c r="D56" s="57"/>
      <c r="E56" s="5" t="s">
        <v>1</v>
      </c>
      <c r="F56" t="str">
        <f>IF('Master Sheet'!F27=0.75,"Yes",IF(AND('Master Sheet'!F27&gt;0.75,'Master Sheet'!F27&lt;1),"Yes","No"))</f>
        <v>No</v>
      </c>
      <c r="G56" t="str">
        <f t="shared" si="12"/>
        <v>N/A</v>
      </c>
      <c r="H56" s="57"/>
      <c r="I56" s="5" t="s">
        <v>1</v>
      </c>
      <c r="J56" t="str">
        <f>IF('Master Sheet'!F27=0.5,"Yes",IF(AND('Master Sheet'!F27&gt;0.5,'Master Sheet'!F27&lt;0.75),"Yes","No"))</f>
        <v>No</v>
      </c>
      <c r="K56" t="str">
        <f t="shared" si="13"/>
        <v>N/A</v>
      </c>
      <c r="L56" s="57"/>
      <c r="M56" s="5" t="s">
        <v>1</v>
      </c>
      <c r="N56" t="str">
        <f>IF('Master Sheet'!F27=0.25,"Yes",IF(AND('Master Sheet'!F27&gt;0.25,'Master Sheet'!F27&lt;0.5),"Yes","No"))</f>
        <v>No</v>
      </c>
      <c r="O56" t="str">
        <f t="shared" si="14"/>
        <v>N/A</v>
      </c>
      <c r="P56" s="57"/>
      <c r="Q56" s="5" t="s">
        <v>1</v>
      </c>
      <c r="R56" t="str">
        <f>IF('Master Sheet'!F27=0.001,"Yes",IF(AND('Master Sheet'!F27&gt;0,'Master Sheet'!F27&lt;0.25),"Yes","No"))</f>
        <v>No</v>
      </c>
      <c r="S56" t="str">
        <f t="shared" si="15"/>
        <v>N/A</v>
      </c>
      <c r="T56" s="57"/>
      <c r="U56" s="5" t="s">
        <v>1</v>
      </c>
      <c r="V56" t="str">
        <f>IF('Master Sheet'!F27=0,"Yes","No")</f>
        <v>Yes</v>
      </c>
      <c r="W56">
        <f t="shared" si="16"/>
        <v>2</v>
      </c>
      <c r="X56" s="57"/>
    </row>
    <row r="59" spans="1:24">
      <c r="A59" s="74" t="s">
        <v>35</v>
      </c>
      <c r="B59" s="74"/>
      <c r="C59" s="74"/>
      <c r="D59" s="57"/>
      <c r="E59" s="74" t="s">
        <v>38</v>
      </c>
      <c r="F59" s="74"/>
      <c r="G59" s="74"/>
      <c r="H59" s="57"/>
      <c r="I59" s="74" t="s">
        <v>37</v>
      </c>
      <c r="J59" s="74"/>
      <c r="K59" s="74"/>
      <c r="L59" s="57"/>
      <c r="M59" s="74" t="s">
        <v>39</v>
      </c>
      <c r="N59" s="74"/>
      <c r="O59" s="74"/>
      <c r="P59" s="57"/>
      <c r="Q59" s="74" t="s">
        <v>40</v>
      </c>
      <c r="R59" s="74"/>
      <c r="S59" s="74"/>
      <c r="T59" s="57"/>
      <c r="U59" s="74" t="s">
        <v>41</v>
      </c>
      <c r="V59" s="74"/>
      <c r="W59" s="74"/>
      <c r="X59" s="57"/>
    </row>
    <row r="60" spans="1:24">
      <c r="A60" t="s">
        <v>0</v>
      </c>
      <c r="B60" t="s">
        <v>36</v>
      </c>
      <c r="C60" t="s">
        <v>42</v>
      </c>
      <c r="D60" s="57"/>
      <c r="E60" t="s">
        <v>0</v>
      </c>
      <c r="F60" t="s">
        <v>36</v>
      </c>
      <c r="G60" t="s">
        <v>42</v>
      </c>
      <c r="H60" s="57"/>
      <c r="I60" t="s">
        <v>0</v>
      </c>
      <c r="J60" t="s">
        <v>36</v>
      </c>
      <c r="K60" t="s">
        <v>42</v>
      </c>
      <c r="L60" s="57"/>
      <c r="M60" t="s">
        <v>0</v>
      </c>
      <c r="N60" t="s">
        <v>36</v>
      </c>
      <c r="O60" t="s">
        <v>42</v>
      </c>
      <c r="P60" s="57"/>
      <c r="Q60" t="s">
        <v>0</v>
      </c>
      <c r="R60" t="s">
        <v>36</v>
      </c>
      <c r="S60" t="s">
        <v>42</v>
      </c>
      <c r="T60" s="57"/>
      <c r="U60" t="s">
        <v>0</v>
      </c>
      <c r="V60" t="s">
        <v>36</v>
      </c>
      <c r="W60" t="s">
        <v>42</v>
      </c>
      <c r="X60" s="57"/>
    </row>
    <row r="61" spans="1:24">
      <c r="A61" s="1" t="s">
        <v>7</v>
      </c>
      <c r="B61" t="str">
        <f>IF('Master Sheet'!F3=1,"Yes","No")</f>
        <v>No</v>
      </c>
      <c r="C61" t="str">
        <f>IF(B61="Yes",1.05,"N/A")</f>
        <v>N/A</v>
      </c>
      <c r="D61" s="57"/>
      <c r="E61" s="1" t="s">
        <v>7</v>
      </c>
      <c r="F61" t="str">
        <f>IF('Master Sheet'!F3=0.75,"Yes",IF(AND('Master Sheet'!F3&gt;0.75,'Master Sheet'!F3&lt;1),"Yes","No"))</f>
        <v>No</v>
      </c>
      <c r="G61" t="str">
        <f>IF(F61="Yes",0.975,"N/A")</f>
        <v>N/A</v>
      </c>
      <c r="H61" s="57"/>
      <c r="I61" s="1" t="s">
        <v>7</v>
      </c>
      <c r="J61" t="str">
        <f>IF('Master Sheet'!F3=0.5,"Yes",IF(AND('Master Sheet'!F3&gt;0.5,'Master Sheet'!F3&lt;0.75),"Yes","No"))</f>
        <v>No</v>
      </c>
      <c r="K61" t="str">
        <f>IF(J61="Yes",0.95,"N/A")</f>
        <v>N/A</v>
      </c>
      <c r="L61" s="57"/>
      <c r="M61" s="1" t="s">
        <v>7</v>
      </c>
      <c r="N61" t="str">
        <f>IF('Master Sheet'!F3=0.25,"Yes",IF(AND('Master Sheet'!F3&gt;0.25,'Master Sheet'!F3&lt;0.5),"Yes","No"))</f>
        <v>No</v>
      </c>
      <c r="O61" t="str">
        <f>IF(N61="Yes",0.925,"N/A")</f>
        <v>N/A</v>
      </c>
      <c r="P61" s="57"/>
      <c r="Q61" s="1" t="s">
        <v>7</v>
      </c>
      <c r="R61" t="str">
        <f>IF('Master Sheet'!F3=0.001,"Yes",IF(AND('Master Sheet'!F3&gt;0,'Master Sheet'!F3&lt;0.25),"Yes","No"))</f>
        <v>Yes</v>
      </c>
      <c r="S61">
        <f>IF(R61="Yes",0.9,"N/A")</f>
        <v>0.9</v>
      </c>
      <c r="T61" s="57"/>
      <c r="U61" s="1" t="s">
        <v>7</v>
      </c>
      <c r="V61" t="str">
        <f>IF('Master Sheet'!F3=0,"Yes","No")</f>
        <v>No</v>
      </c>
      <c r="W61" t="str">
        <f>IF(V61="Yes",0.875,"N/A")</f>
        <v>N/A</v>
      </c>
      <c r="X61" s="57"/>
    </row>
    <row r="62" spans="1:24">
      <c r="A62" s="2" t="s">
        <v>20</v>
      </c>
      <c r="B62" t="str">
        <f>IF('Master Sheet'!F4=1,"Yes","No")</f>
        <v>No</v>
      </c>
      <c r="C62" t="str">
        <f t="shared" ref="C62:C85" si="17">IF(B62="Yes",1.05,"N/A")</f>
        <v>N/A</v>
      </c>
      <c r="D62" s="57"/>
      <c r="E62" s="2" t="s">
        <v>20</v>
      </c>
      <c r="F62" t="str">
        <f>IF('Master Sheet'!F4=0.75,"Yes",IF(AND('Master Sheet'!F4&gt;0.75,'Master Sheet'!F4&lt;1),"Yes","No"))</f>
        <v>No</v>
      </c>
      <c r="G62" t="str">
        <f t="shared" ref="G62:G85" si="18">IF(F62="Yes",0.975,"N/A")</f>
        <v>N/A</v>
      </c>
      <c r="H62" s="57"/>
      <c r="I62" s="2" t="s">
        <v>20</v>
      </c>
      <c r="J62" t="str">
        <f>IF('Master Sheet'!F4=0.5,"Yes",IF(AND('Master Sheet'!F4&gt;0.5,'Master Sheet'!F4&lt;0.75),"Yes","No"))</f>
        <v>Yes</v>
      </c>
      <c r="K62">
        <f t="shared" ref="K62:K85" si="19">IF(J62="Yes",0.95,"N/A")</f>
        <v>0.95</v>
      </c>
      <c r="L62" s="57"/>
      <c r="M62" s="2" t="s">
        <v>20</v>
      </c>
      <c r="N62" t="str">
        <f>IF('Master Sheet'!F4=0.25,"Yes",IF(AND('Master Sheet'!F4&gt;0.25,'Master Sheet'!F4&lt;0.5),"Yes","No"))</f>
        <v>No</v>
      </c>
      <c r="O62" t="str">
        <f t="shared" ref="O62:O85" si="20">IF(N62="Yes",0.925,"N/A")</f>
        <v>N/A</v>
      </c>
      <c r="P62" s="57"/>
      <c r="Q62" s="2" t="s">
        <v>20</v>
      </c>
      <c r="R62" t="str">
        <f>IF('Master Sheet'!F4=0.001,"Yes",IF(AND('Master Sheet'!F4&gt;0,'Master Sheet'!F4&lt;0.25),"Yes","No"))</f>
        <v>No</v>
      </c>
      <c r="S62" t="str">
        <f t="shared" ref="S62:S85" si="21">IF(R62="Yes",0.9,"N/A")</f>
        <v>N/A</v>
      </c>
      <c r="T62" s="57"/>
      <c r="U62" s="2" t="s">
        <v>20</v>
      </c>
      <c r="V62" t="str">
        <f>IF('Master Sheet'!F4=0,"Yes","No")</f>
        <v>No</v>
      </c>
      <c r="W62" t="str">
        <f t="shared" ref="W62:W85" si="22">IF(V62="Yes",0.875,"N/A")</f>
        <v>N/A</v>
      </c>
      <c r="X62" s="57"/>
    </row>
    <row r="63" spans="1:24">
      <c r="A63" s="3" t="s">
        <v>9</v>
      </c>
      <c r="B63" t="str">
        <f>IF('Master Sheet'!F5=1,"Yes","No")</f>
        <v>No</v>
      </c>
      <c r="C63" t="str">
        <f t="shared" si="17"/>
        <v>N/A</v>
      </c>
      <c r="D63" s="57"/>
      <c r="E63" s="3" t="s">
        <v>9</v>
      </c>
      <c r="F63" t="str">
        <f>IF('Master Sheet'!F5=0.75,"Yes",IF(AND('Master Sheet'!F5&gt;0.75,'Master Sheet'!F5&lt;1),"Yes","No"))</f>
        <v>No</v>
      </c>
      <c r="G63" t="str">
        <f t="shared" si="18"/>
        <v>N/A</v>
      </c>
      <c r="H63" s="57"/>
      <c r="I63" s="3" t="s">
        <v>9</v>
      </c>
      <c r="J63" t="str">
        <f>IF('Master Sheet'!F5=0.5,"Yes",IF(AND('Master Sheet'!F5&gt;0.5,'Master Sheet'!F5&lt;0.75),"Yes","No"))</f>
        <v>No</v>
      </c>
      <c r="K63" t="str">
        <f t="shared" si="19"/>
        <v>N/A</v>
      </c>
      <c r="L63" s="57"/>
      <c r="M63" s="3" t="s">
        <v>9</v>
      </c>
      <c r="N63" t="str">
        <f>IF('Master Sheet'!F5=0.25,"Yes",IF(AND('Master Sheet'!F5&gt;0.25,'Master Sheet'!F5&lt;0.5),"Yes","No"))</f>
        <v>No</v>
      </c>
      <c r="O63" t="str">
        <f t="shared" si="20"/>
        <v>N/A</v>
      </c>
      <c r="P63" s="57"/>
      <c r="Q63" s="3" t="s">
        <v>9</v>
      </c>
      <c r="R63" t="str">
        <f>IF('Master Sheet'!F5=0.001,"Yes",IF(AND('Master Sheet'!F5&gt;0,'Master Sheet'!F5&lt;0.25),"Yes","No"))</f>
        <v>Yes</v>
      </c>
      <c r="S63">
        <f t="shared" si="21"/>
        <v>0.9</v>
      </c>
      <c r="T63" s="57"/>
      <c r="U63" s="3" t="s">
        <v>9</v>
      </c>
      <c r="V63" t="str">
        <f>IF('Master Sheet'!F5=0,"Yes","No")</f>
        <v>No</v>
      </c>
      <c r="W63" t="str">
        <f t="shared" si="22"/>
        <v>N/A</v>
      </c>
      <c r="X63" s="57"/>
    </row>
    <row r="64" spans="1:24">
      <c r="A64" s="2" t="s">
        <v>24</v>
      </c>
      <c r="B64" t="str">
        <f>IF('Master Sheet'!F6=1,"Yes","No")</f>
        <v>No</v>
      </c>
      <c r="C64" t="str">
        <f t="shared" si="17"/>
        <v>N/A</v>
      </c>
      <c r="D64" s="57"/>
      <c r="E64" s="2" t="s">
        <v>24</v>
      </c>
      <c r="F64" t="str">
        <f>IF('Master Sheet'!F6=0.75,"Yes",IF(AND('Master Sheet'!F6&gt;0.75,'Master Sheet'!F6&lt;1),"Yes","No"))</f>
        <v>No</v>
      </c>
      <c r="G64" t="str">
        <f t="shared" si="18"/>
        <v>N/A</v>
      </c>
      <c r="H64" s="57"/>
      <c r="I64" s="2" t="s">
        <v>24</v>
      </c>
      <c r="J64" t="str">
        <f>IF('Master Sheet'!F6=0.5,"Yes",IF(AND('Master Sheet'!F6&gt;0.5,'Master Sheet'!F6&lt;0.75),"Yes","No"))</f>
        <v>No</v>
      </c>
      <c r="K64" t="str">
        <f t="shared" si="19"/>
        <v>N/A</v>
      </c>
      <c r="L64" s="57"/>
      <c r="M64" s="2" t="s">
        <v>24</v>
      </c>
      <c r="N64" t="str">
        <f>IF('Master Sheet'!F6=0.25,"Yes",IF(AND('Master Sheet'!F6&gt;0.25,'Master Sheet'!F6&lt;0.5),"Yes","No"))</f>
        <v>No</v>
      </c>
      <c r="O64" t="str">
        <f t="shared" si="20"/>
        <v>N/A</v>
      </c>
      <c r="P64" s="57"/>
      <c r="Q64" s="2" t="s">
        <v>24</v>
      </c>
      <c r="R64" t="str">
        <f>IF('Master Sheet'!F6=0.001,"Yes",IF(AND('Master Sheet'!F6&gt;0,'Master Sheet'!F6&lt;0.25),"Yes","No"))</f>
        <v>No</v>
      </c>
      <c r="S64" t="str">
        <f t="shared" si="21"/>
        <v>N/A</v>
      </c>
      <c r="T64" s="57"/>
      <c r="U64" s="2" t="s">
        <v>24</v>
      </c>
      <c r="V64" t="str">
        <f>IF('Master Sheet'!F6=0,"Yes","No")</f>
        <v>Yes</v>
      </c>
      <c r="W64">
        <f t="shared" si="22"/>
        <v>0.875</v>
      </c>
      <c r="X64" s="57"/>
    </row>
    <row r="65" spans="1:24">
      <c r="A65" s="2" t="s">
        <v>23</v>
      </c>
      <c r="B65" t="str">
        <f>IF('Master Sheet'!F7=1,"Yes","No")</f>
        <v>No</v>
      </c>
      <c r="C65" t="str">
        <f t="shared" si="17"/>
        <v>N/A</v>
      </c>
      <c r="D65" s="57"/>
      <c r="E65" s="2" t="s">
        <v>23</v>
      </c>
      <c r="F65" t="str">
        <f>IF('Master Sheet'!F7=0.75,"Yes",IF(AND('Master Sheet'!F7&gt;0.75,'Master Sheet'!F7&lt;1),"Yes","No"))</f>
        <v>Yes</v>
      </c>
      <c r="G65">
        <f t="shared" si="18"/>
        <v>0.97499999999999998</v>
      </c>
      <c r="H65" s="57"/>
      <c r="I65" s="2" t="s">
        <v>23</v>
      </c>
      <c r="J65" t="str">
        <f>IF('Master Sheet'!F7=0.5,"Yes",IF(AND('Master Sheet'!F7&gt;0.5,'Master Sheet'!F7&lt;0.75),"Yes","No"))</f>
        <v>No</v>
      </c>
      <c r="K65" t="str">
        <f t="shared" si="19"/>
        <v>N/A</v>
      </c>
      <c r="L65" s="57"/>
      <c r="M65" s="2" t="s">
        <v>23</v>
      </c>
      <c r="N65" t="str">
        <f>IF('Master Sheet'!F7=0.25,"Yes",IF(AND('Master Sheet'!F7&gt;0.25,'Master Sheet'!F7&lt;0.5),"Yes","No"))</f>
        <v>No</v>
      </c>
      <c r="O65" t="str">
        <f t="shared" si="20"/>
        <v>N/A</v>
      </c>
      <c r="P65" s="57"/>
      <c r="Q65" s="2" t="s">
        <v>23</v>
      </c>
      <c r="R65" t="str">
        <f>IF('Master Sheet'!F7=0.001,"Yes",IF(AND('Master Sheet'!F7&gt;0,'Master Sheet'!F7&lt;0.25),"Yes","No"))</f>
        <v>No</v>
      </c>
      <c r="S65" t="str">
        <f t="shared" si="21"/>
        <v>N/A</v>
      </c>
      <c r="T65" s="57"/>
      <c r="U65" s="2" t="s">
        <v>23</v>
      </c>
      <c r="V65" t="str">
        <f>IF('Master Sheet'!F7=0,"Yes","No")</f>
        <v>No</v>
      </c>
      <c r="W65" t="str">
        <f t="shared" si="22"/>
        <v>N/A</v>
      </c>
      <c r="X65" s="57"/>
    </row>
    <row r="66" spans="1:24">
      <c r="A66" s="4" t="s">
        <v>17</v>
      </c>
      <c r="B66" t="str">
        <f>IF('Master Sheet'!F8=1,"Yes","No")</f>
        <v>No</v>
      </c>
      <c r="C66" t="str">
        <f t="shared" si="17"/>
        <v>N/A</v>
      </c>
      <c r="D66" s="57"/>
      <c r="E66" s="4" t="s">
        <v>17</v>
      </c>
      <c r="F66" t="str">
        <f>IF('Master Sheet'!F8=0.75,"Yes",IF(AND('Master Sheet'!F8&gt;0.75,'Master Sheet'!F8&lt;1),"Yes","No"))</f>
        <v>Yes</v>
      </c>
      <c r="G66">
        <f t="shared" si="18"/>
        <v>0.97499999999999998</v>
      </c>
      <c r="H66" s="57"/>
      <c r="I66" s="4" t="s">
        <v>17</v>
      </c>
      <c r="J66" t="str">
        <f>IF('Master Sheet'!F8=0.5,"Yes",IF(AND('Master Sheet'!F8&gt;0.5,'Master Sheet'!F8&lt;0.75),"Yes","No"))</f>
        <v>No</v>
      </c>
      <c r="K66" t="str">
        <f t="shared" si="19"/>
        <v>N/A</v>
      </c>
      <c r="L66" s="57"/>
      <c r="M66" s="4" t="s">
        <v>17</v>
      </c>
      <c r="N66" t="str">
        <f>IF('Master Sheet'!F8=0.25,"Yes",IF(AND('Master Sheet'!F8&gt;0.25,'Master Sheet'!F8&lt;0.5),"Yes","No"))</f>
        <v>No</v>
      </c>
      <c r="O66" t="str">
        <f t="shared" si="20"/>
        <v>N/A</v>
      </c>
      <c r="P66" s="57"/>
      <c r="Q66" s="4" t="s">
        <v>17</v>
      </c>
      <c r="R66" t="str">
        <f>IF('Master Sheet'!F8=0.001,"Yes",IF(AND('Master Sheet'!F8&gt;0,'Master Sheet'!F8&lt;0.25),"Yes","No"))</f>
        <v>No</v>
      </c>
      <c r="S66" t="str">
        <f t="shared" si="21"/>
        <v>N/A</v>
      </c>
      <c r="T66" s="57"/>
      <c r="U66" s="4" t="s">
        <v>17</v>
      </c>
      <c r="V66" t="str">
        <f>IF('Master Sheet'!F8=0,"Yes","No")</f>
        <v>No</v>
      </c>
      <c r="W66" t="str">
        <f t="shared" si="22"/>
        <v>N/A</v>
      </c>
      <c r="X66" s="57"/>
    </row>
    <row r="67" spans="1:24">
      <c r="A67" s="1" t="s">
        <v>5</v>
      </c>
      <c r="B67" t="str">
        <f>IF('Master Sheet'!F9=1,"Yes","No")</f>
        <v>No</v>
      </c>
      <c r="C67" t="str">
        <f t="shared" si="17"/>
        <v>N/A</v>
      </c>
      <c r="D67" s="57"/>
      <c r="E67" s="1" t="s">
        <v>5</v>
      </c>
      <c r="F67" t="str">
        <f>IF('Master Sheet'!F9=0.75,"Yes",IF(AND('Master Sheet'!F9&gt;0.75,'Master Sheet'!F9&lt;1),"Yes","No"))</f>
        <v>Yes</v>
      </c>
      <c r="G67">
        <f t="shared" si="18"/>
        <v>0.97499999999999998</v>
      </c>
      <c r="H67" s="57"/>
      <c r="I67" s="1" t="s">
        <v>5</v>
      </c>
      <c r="J67" t="str">
        <f>IF('Master Sheet'!F9=0.5,"Yes",IF(AND('Master Sheet'!F9&gt;0.5,'Master Sheet'!F9&lt;0.75),"Yes","No"))</f>
        <v>No</v>
      </c>
      <c r="K67" t="str">
        <f t="shared" si="19"/>
        <v>N/A</v>
      </c>
      <c r="L67" s="57"/>
      <c r="M67" s="1" t="s">
        <v>5</v>
      </c>
      <c r="N67" t="str">
        <f>IF('Master Sheet'!F9=0.25,"Yes",IF(AND('Master Sheet'!F9&gt;0.25,'Master Sheet'!F9&lt;0.5),"Yes","No"))</f>
        <v>No</v>
      </c>
      <c r="O67" t="str">
        <f t="shared" si="20"/>
        <v>N/A</v>
      </c>
      <c r="P67" s="57"/>
      <c r="Q67" s="1" t="s">
        <v>5</v>
      </c>
      <c r="R67" t="str">
        <f>IF('Master Sheet'!F9=0.001,"Yes",IF(AND('Master Sheet'!F9&gt;0,'Master Sheet'!F9&lt;0.25),"Yes","No"))</f>
        <v>No</v>
      </c>
      <c r="S67" t="str">
        <f t="shared" si="21"/>
        <v>N/A</v>
      </c>
      <c r="T67" s="57"/>
      <c r="U67" s="1" t="s">
        <v>5</v>
      </c>
      <c r="V67" t="str">
        <f>IF('Master Sheet'!F9=0,"Yes","No")</f>
        <v>No</v>
      </c>
      <c r="W67" t="str">
        <f t="shared" si="22"/>
        <v>N/A</v>
      </c>
      <c r="X67" s="57"/>
    </row>
    <row r="68" spans="1:24">
      <c r="A68" s="2" t="s">
        <v>25</v>
      </c>
      <c r="B68" t="str">
        <f>IF('Master Sheet'!F10=1,"Yes","No")</f>
        <v>No</v>
      </c>
      <c r="C68" t="str">
        <f t="shared" si="17"/>
        <v>N/A</v>
      </c>
      <c r="D68" s="57"/>
      <c r="E68" s="2" t="s">
        <v>25</v>
      </c>
      <c r="F68" t="str">
        <f>IF('Master Sheet'!F10=0.75,"Yes",IF(AND('Master Sheet'!F10&gt;0.75,'Master Sheet'!F10&lt;1),"Yes","No"))</f>
        <v>No</v>
      </c>
      <c r="G68" t="str">
        <f t="shared" si="18"/>
        <v>N/A</v>
      </c>
      <c r="H68" s="57"/>
      <c r="I68" s="2" t="s">
        <v>25</v>
      </c>
      <c r="J68" t="str">
        <f>IF('Master Sheet'!F10=0.5,"Yes",IF(AND('Master Sheet'!F10&gt;0.5,'Master Sheet'!F10&lt;0.75),"Yes","No"))</f>
        <v>No</v>
      </c>
      <c r="K68" t="str">
        <f t="shared" si="19"/>
        <v>N/A</v>
      </c>
      <c r="L68" s="57"/>
      <c r="M68" s="2" t="s">
        <v>25</v>
      </c>
      <c r="N68" t="str">
        <f>IF('Master Sheet'!F10=0.25,"Yes",IF(AND('Master Sheet'!F10&gt;0.25,'Master Sheet'!F10&lt;0.5),"Yes","No"))</f>
        <v>No</v>
      </c>
      <c r="O68" t="str">
        <f t="shared" si="20"/>
        <v>N/A</v>
      </c>
      <c r="P68" s="57"/>
      <c r="Q68" s="2" t="s">
        <v>25</v>
      </c>
      <c r="R68" t="str">
        <f>IF('Master Sheet'!F10=0.001,"Yes",IF(AND('Master Sheet'!F10&gt;0,'Master Sheet'!F10&lt;0.25),"Yes","No"))</f>
        <v>No</v>
      </c>
      <c r="S68" t="str">
        <f t="shared" si="21"/>
        <v>N/A</v>
      </c>
      <c r="T68" s="57"/>
      <c r="U68" s="2" t="s">
        <v>25</v>
      </c>
      <c r="V68" t="str">
        <f>IF('Master Sheet'!F10=0,"Yes","No")</f>
        <v>Yes</v>
      </c>
      <c r="W68">
        <f t="shared" si="22"/>
        <v>0.875</v>
      </c>
      <c r="X68" s="57"/>
    </row>
    <row r="69" spans="1:24">
      <c r="A69" s="3" t="s">
        <v>10</v>
      </c>
      <c r="B69" t="str">
        <f>IF('Master Sheet'!F11=1,"Yes","No")</f>
        <v>No</v>
      </c>
      <c r="C69" t="str">
        <f t="shared" si="17"/>
        <v>N/A</v>
      </c>
      <c r="D69" s="57"/>
      <c r="E69" s="3" t="s">
        <v>10</v>
      </c>
      <c r="F69" t="str">
        <f>IF('Master Sheet'!F11=0.75,"Yes",IF(AND('Master Sheet'!F11&gt;0.75,'Master Sheet'!F11&lt;1),"Yes","No"))</f>
        <v>No</v>
      </c>
      <c r="G69" t="str">
        <f t="shared" si="18"/>
        <v>N/A</v>
      </c>
      <c r="H69" s="57"/>
      <c r="I69" s="3" t="s">
        <v>10</v>
      </c>
      <c r="J69" t="str">
        <f>IF('Master Sheet'!F11=0.5,"Yes",IF(AND('Master Sheet'!F11&gt;0.5,'Master Sheet'!F11&lt;0.75),"Yes","No"))</f>
        <v>Yes</v>
      </c>
      <c r="K69">
        <f t="shared" si="19"/>
        <v>0.95</v>
      </c>
      <c r="L69" s="57"/>
      <c r="M69" s="3" t="s">
        <v>10</v>
      </c>
      <c r="N69" t="str">
        <f>IF('Master Sheet'!F11=0.25,"Yes",IF(AND('Master Sheet'!F11&gt;0.25,'Master Sheet'!F11&lt;0.5),"Yes","No"))</f>
        <v>No</v>
      </c>
      <c r="O69" t="str">
        <f t="shared" si="20"/>
        <v>N/A</v>
      </c>
      <c r="P69" s="57"/>
      <c r="Q69" s="3" t="s">
        <v>10</v>
      </c>
      <c r="R69" t="str">
        <f>IF('Master Sheet'!F11=0.001,"Yes",IF(AND('Master Sheet'!F11&gt;0,'Master Sheet'!F11&lt;0.25),"Yes","No"))</f>
        <v>No</v>
      </c>
      <c r="S69" t="str">
        <f t="shared" si="21"/>
        <v>N/A</v>
      </c>
      <c r="T69" s="57"/>
      <c r="U69" s="3" t="s">
        <v>10</v>
      </c>
      <c r="V69" t="str">
        <f>IF('Master Sheet'!F11=0,"Yes","No")</f>
        <v>No</v>
      </c>
      <c r="W69" t="str">
        <f t="shared" si="22"/>
        <v>N/A</v>
      </c>
      <c r="X69" s="57"/>
    </row>
    <row r="70" spans="1:24">
      <c r="A70" s="1" t="s">
        <v>6</v>
      </c>
      <c r="B70" t="str">
        <f>IF('Master Sheet'!F12=1,"Yes","No")</f>
        <v>No</v>
      </c>
      <c r="C70" t="str">
        <f t="shared" si="17"/>
        <v>N/A</v>
      </c>
      <c r="D70" s="57"/>
      <c r="E70" s="1" t="s">
        <v>6</v>
      </c>
      <c r="F70" t="str">
        <f>IF('Master Sheet'!F12=0.75,"Yes",IF(AND('Master Sheet'!F12&gt;0.75,'Master Sheet'!F12&lt;1),"Yes","No"))</f>
        <v>No</v>
      </c>
      <c r="G70" t="str">
        <f t="shared" si="18"/>
        <v>N/A</v>
      </c>
      <c r="H70" s="57"/>
      <c r="I70" s="1" t="s">
        <v>6</v>
      </c>
      <c r="J70" t="str">
        <f>IF('Master Sheet'!F12=0.5,"Yes",IF(AND('Master Sheet'!F12&gt;0.5,'Master Sheet'!F12&lt;0.75),"Yes","No"))</f>
        <v>No</v>
      </c>
      <c r="K70" t="str">
        <f t="shared" si="19"/>
        <v>N/A</v>
      </c>
      <c r="L70" s="57"/>
      <c r="M70" s="1" t="s">
        <v>6</v>
      </c>
      <c r="N70" t="str">
        <f>IF('Master Sheet'!F12=0.25,"Yes",IF(AND('Master Sheet'!F12&gt;0.25,'Master Sheet'!F12&lt;0.5),"Yes","No"))</f>
        <v>No</v>
      </c>
      <c r="O70" t="str">
        <f t="shared" si="20"/>
        <v>N/A</v>
      </c>
      <c r="P70" s="57"/>
      <c r="Q70" s="1" t="s">
        <v>6</v>
      </c>
      <c r="R70" t="str">
        <f>IF('Master Sheet'!F12=0.001,"Yes",IF(AND('Master Sheet'!F12&gt;0,'Master Sheet'!F12&lt;0.25),"Yes","No"))</f>
        <v>No</v>
      </c>
      <c r="S70" t="str">
        <f t="shared" si="21"/>
        <v>N/A</v>
      </c>
      <c r="T70" s="57"/>
      <c r="U70" s="1" t="s">
        <v>6</v>
      </c>
      <c r="V70" t="str">
        <f>IF('Master Sheet'!F12=0,"Yes","No")</f>
        <v>Yes</v>
      </c>
      <c r="W70">
        <f t="shared" si="22"/>
        <v>0.875</v>
      </c>
      <c r="X70" s="57"/>
    </row>
    <row r="71" spans="1:24">
      <c r="A71" s="2" t="s">
        <v>22</v>
      </c>
      <c r="B71" t="str">
        <f>IF('Master Sheet'!F13=1,"Yes","No")</f>
        <v>No</v>
      </c>
      <c r="C71" t="str">
        <f t="shared" si="17"/>
        <v>N/A</v>
      </c>
      <c r="D71" s="57"/>
      <c r="E71" s="2" t="s">
        <v>22</v>
      </c>
      <c r="F71" t="str">
        <f>IF('Master Sheet'!F13=0.75,"Yes",IF(AND('Master Sheet'!F13&gt;0.75,'Master Sheet'!F13&lt;1),"Yes","No"))</f>
        <v>Yes</v>
      </c>
      <c r="G71">
        <f t="shared" si="18"/>
        <v>0.97499999999999998</v>
      </c>
      <c r="H71" s="57"/>
      <c r="I71" s="2" t="s">
        <v>22</v>
      </c>
      <c r="J71" t="str">
        <f>IF('Master Sheet'!F13=0.5,"Yes",IF(AND('Master Sheet'!F13&gt;0.5,'Master Sheet'!F13&lt;0.75),"Yes","No"))</f>
        <v>No</v>
      </c>
      <c r="K71" t="str">
        <f t="shared" si="19"/>
        <v>N/A</v>
      </c>
      <c r="L71" s="57"/>
      <c r="M71" s="2" t="s">
        <v>22</v>
      </c>
      <c r="N71" t="str">
        <f>IF('Master Sheet'!F13=0.25,"Yes",IF(AND('Master Sheet'!F13&gt;0.25,'Master Sheet'!F13&lt;0.5),"Yes","No"))</f>
        <v>No</v>
      </c>
      <c r="O71" t="str">
        <f t="shared" si="20"/>
        <v>N/A</v>
      </c>
      <c r="P71" s="57"/>
      <c r="Q71" s="2" t="s">
        <v>22</v>
      </c>
      <c r="R71" t="str">
        <f>IF('Master Sheet'!F13=0.001,"Yes",IF(AND('Master Sheet'!F13&gt;0,'Master Sheet'!F13&lt;0.25),"Yes","No"))</f>
        <v>No</v>
      </c>
      <c r="S71" t="str">
        <f t="shared" si="21"/>
        <v>N/A</v>
      </c>
      <c r="T71" s="57"/>
      <c r="U71" s="2" t="s">
        <v>22</v>
      </c>
      <c r="V71" t="str">
        <f>IF('Master Sheet'!F13=0,"Yes","No")</f>
        <v>No</v>
      </c>
      <c r="W71" t="str">
        <f t="shared" si="22"/>
        <v>N/A</v>
      </c>
      <c r="X71" s="57"/>
    </row>
    <row r="72" spans="1:24">
      <c r="A72" s="5" t="s">
        <v>14</v>
      </c>
      <c r="B72" t="str">
        <f>IF('Master Sheet'!F14=1,"Yes","No")</f>
        <v>No</v>
      </c>
      <c r="C72" t="str">
        <f t="shared" si="17"/>
        <v>N/A</v>
      </c>
      <c r="D72" s="57"/>
      <c r="E72" s="5" t="s">
        <v>14</v>
      </c>
      <c r="F72" t="str">
        <f>IF('Master Sheet'!F14=0.75,"Yes",IF(AND('Master Sheet'!F14&gt;0.75,'Master Sheet'!F14&lt;1),"Yes","No"))</f>
        <v>No</v>
      </c>
      <c r="G72" t="str">
        <f t="shared" si="18"/>
        <v>N/A</v>
      </c>
      <c r="H72" s="57"/>
      <c r="I72" s="5" t="s">
        <v>14</v>
      </c>
      <c r="J72" t="str">
        <f>IF('Master Sheet'!F14=0.5,"Yes",IF(AND('Master Sheet'!F14&gt;0.5,'Master Sheet'!F14&lt;0.75),"Yes","No"))</f>
        <v>No</v>
      </c>
      <c r="K72" t="str">
        <f t="shared" si="19"/>
        <v>N/A</v>
      </c>
      <c r="L72" s="57"/>
      <c r="M72" s="5" t="s">
        <v>14</v>
      </c>
      <c r="N72" t="str">
        <f>IF('Master Sheet'!F14=0.25,"Yes",IF(AND('Master Sheet'!F14&gt;0.25,'Master Sheet'!F14&lt;0.5),"Yes","No"))</f>
        <v>No</v>
      </c>
      <c r="O72" t="str">
        <f t="shared" si="20"/>
        <v>N/A</v>
      </c>
      <c r="P72" s="57"/>
      <c r="Q72" s="5" t="s">
        <v>14</v>
      </c>
      <c r="R72" t="str">
        <f>IF('Master Sheet'!F14=0.001,"Yes",IF(AND('Master Sheet'!F14&gt;0,'Master Sheet'!F14&lt;0.25),"Yes","No"))</f>
        <v>No</v>
      </c>
      <c r="S72" t="str">
        <f t="shared" si="21"/>
        <v>N/A</v>
      </c>
      <c r="T72" s="57"/>
      <c r="U72" s="5" t="s">
        <v>14</v>
      </c>
      <c r="V72" t="str">
        <f>IF('Master Sheet'!F14=0,"Yes","No")</f>
        <v>Yes</v>
      </c>
      <c r="W72">
        <f t="shared" si="22"/>
        <v>0.875</v>
      </c>
      <c r="X72" s="57"/>
    </row>
    <row r="73" spans="1:24">
      <c r="A73" s="1" t="s">
        <v>4</v>
      </c>
      <c r="B73" t="str">
        <f>IF('Master Sheet'!F15=1,"Yes","No")</f>
        <v>No</v>
      </c>
      <c r="C73" t="str">
        <f t="shared" si="17"/>
        <v>N/A</v>
      </c>
      <c r="D73" s="57"/>
      <c r="E73" s="1" t="s">
        <v>4</v>
      </c>
      <c r="F73" t="str">
        <f>IF('Master Sheet'!F15=0.75,"Yes",IF(AND('Master Sheet'!F15&gt;0.75,'Master Sheet'!F15&lt;1),"Yes","No"))</f>
        <v>No</v>
      </c>
      <c r="G73" t="str">
        <f t="shared" si="18"/>
        <v>N/A</v>
      </c>
      <c r="H73" s="57"/>
      <c r="I73" s="1" t="s">
        <v>4</v>
      </c>
      <c r="J73" t="str">
        <f>IF('Master Sheet'!F15=0.5,"Yes",IF(AND('Master Sheet'!F15&gt;0.5,'Master Sheet'!F15&lt;0.75),"Yes","No"))</f>
        <v>No</v>
      </c>
      <c r="K73" t="str">
        <f t="shared" si="19"/>
        <v>N/A</v>
      </c>
      <c r="L73" s="57"/>
      <c r="M73" s="1" t="s">
        <v>4</v>
      </c>
      <c r="N73" t="str">
        <f>IF('Master Sheet'!F15=0.25,"Yes",IF(AND('Master Sheet'!F15&gt;0.25,'Master Sheet'!F15&lt;0.5),"Yes","No"))</f>
        <v>No</v>
      </c>
      <c r="O73" t="str">
        <f t="shared" si="20"/>
        <v>N/A</v>
      </c>
      <c r="P73" s="57"/>
      <c r="Q73" s="1" t="s">
        <v>4</v>
      </c>
      <c r="R73" t="str">
        <f>IF('Master Sheet'!F15=0.001,"Yes",IF(AND('Master Sheet'!F15&gt;0,'Master Sheet'!F15&lt;0.25),"Yes","No"))</f>
        <v>No</v>
      </c>
      <c r="S73" t="str">
        <f t="shared" si="21"/>
        <v>N/A</v>
      </c>
      <c r="T73" s="57"/>
      <c r="U73" s="1" t="s">
        <v>4</v>
      </c>
      <c r="V73" t="str">
        <f>IF('Master Sheet'!F15=0,"Yes","No")</f>
        <v>Yes</v>
      </c>
      <c r="W73">
        <f t="shared" si="22"/>
        <v>0.875</v>
      </c>
      <c r="X73" s="57"/>
    </row>
    <row r="74" spans="1:24">
      <c r="A74" s="4" t="s">
        <v>15</v>
      </c>
      <c r="B74" t="str">
        <f>IF('Master Sheet'!F16=1,"Yes","No")</f>
        <v>No</v>
      </c>
      <c r="C74" t="str">
        <f t="shared" si="17"/>
        <v>N/A</v>
      </c>
      <c r="D74" s="57"/>
      <c r="E74" s="4" t="s">
        <v>15</v>
      </c>
      <c r="F74" t="str">
        <f>IF('Master Sheet'!F16=0.75,"Yes",IF(AND('Master Sheet'!F16&gt;0.75,'Master Sheet'!F16&lt;1),"Yes","No"))</f>
        <v>No</v>
      </c>
      <c r="G74" t="str">
        <f t="shared" si="18"/>
        <v>N/A</v>
      </c>
      <c r="H74" s="57"/>
      <c r="I74" s="4" t="s">
        <v>15</v>
      </c>
      <c r="J74" t="str">
        <f>IF('Master Sheet'!F16=0.5,"Yes",IF(AND('Master Sheet'!F16&gt;0.5,'Master Sheet'!F16&lt;0.75),"Yes","No"))</f>
        <v>No</v>
      </c>
      <c r="K74" t="str">
        <f t="shared" si="19"/>
        <v>N/A</v>
      </c>
      <c r="L74" s="57"/>
      <c r="M74" s="4" t="s">
        <v>15</v>
      </c>
      <c r="N74" t="str">
        <f>IF('Master Sheet'!F16=0.25,"Yes",IF(AND('Master Sheet'!F16&gt;0.25,'Master Sheet'!F16&lt;0.5),"Yes","No"))</f>
        <v>No</v>
      </c>
      <c r="O74" t="str">
        <f t="shared" si="20"/>
        <v>N/A</v>
      </c>
      <c r="P74" s="57"/>
      <c r="Q74" s="4" t="s">
        <v>15</v>
      </c>
      <c r="R74" t="str">
        <f>IF('Master Sheet'!F16=0.001,"Yes",IF(AND('Master Sheet'!F16&gt;0,'Master Sheet'!F16&lt;0.25),"Yes","No"))</f>
        <v>No</v>
      </c>
      <c r="S74" t="str">
        <f t="shared" si="21"/>
        <v>N/A</v>
      </c>
      <c r="T74" s="57"/>
      <c r="U74" s="4" t="s">
        <v>15</v>
      </c>
      <c r="V74" t="str">
        <f>IF('Master Sheet'!F16=0,"Yes","No")</f>
        <v>Yes</v>
      </c>
      <c r="W74">
        <f t="shared" si="22"/>
        <v>0.875</v>
      </c>
      <c r="X74" s="57"/>
    </row>
    <row r="75" spans="1:24">
      <c r="A75" s="2" t="s">
        <v>21</v>
      </c>
      <c r="B75" t="str">
        <f>IF('Master Sheet'!F17=1,"Yes","No")</f>
        <v>No</v>
      </c>
      <c r="C75" t="str">
        <f t="shared" si="17"/>
        <v>N/A</v>
      </c>
      <c r="D75" s="57"/>
      <c r="E75" s="2" t="s">
        <v>21</v>
      </c>
      <c r="F75" t="str">
        <f>IF('Master Sheet'!F17=0.75,"Yes",IF(AND('Master Sheet'!F17&gt;0.75,'Master Sheet'!F17&lt;1),"Yes","No"))</f>
        <v>No</v>
      </c>
      <c r="G75" t="str">
        <f t="shared" si="18"/>
        <v>N/A</v>
      </c>
      <c r="H75" s="57"/>
      <c r="I75" s="2" t="s">
        <v>21</v>
      </c>
      <c r="J75" t="str">
        <f>IF('Master Sheet'!F17=0.5,"Yes",IF(AND('Master Sheet'!F17&gt;0.5,'Master Sheet'!F17&lt;0.75),"Yes","No"))</f>
        <v>Yes</v>
      </c>
      <c r="K75">
        <f t="shared" si="19"/>
        <v>0.95</v>
      </c>
      <c r="L75" s="57"/>
      <c r="M75" s="2" t="s">
        <v>21</v>
      </c>
      <c r="N75" t="str">
        <f>IF('Master Sheet'!F17=0.25,"Yes",IF(AND('Master Sheet'!F17&gt;0.25,'Master Sheet'!F17&lt;0.5),"Yes","No"))</f>
        <v>No</v>
      </c>
      <c r="O75" t="str">
        <f t="shared" si="20"/>
        <v>N/A</v>
      </c>
      <c r="P75" s="57"/>
      <c r="Q75" s="2" t="s">
        <v>21</v>
      </c>
      <c r="R75" t="str">
        <f>IF('Master Sheet'!F17=0.001,"Yes",IF(AND('Master Sheet'!F17&gt;0,'Master Sheet'!F17&lt;0.25),"Yes","No"))</f>
        <v>No</v>
      </c>
      <c r="S75" t="str">
        <f t="shared" si="21"/>
        <v>N/A</v>
      </c>
      <c r="T75" s="57"/>
      <c r="U75" s="2" t="s">
        <v>21</v>
      </c>
      <c r="V75" t="str">
        <f>IF('Master Sheet'!F17=0,"Yes","No")</f>
        <v>No</v>
      </c>
      <c r="W75" t="str">
        <f t="shared" si="22"/>
        <v>N/A</v>
      </c>
      <c r="X75" s="57"/>
    </row>
    <row r="76" spans="1:24">
      <c r="A76" s="4" t="s">
        <v>16</v>
      </c>
      <c r="B76" t="str">
        <f>IF('Master Sheet'!F18=1,"Yes","No")</f>
        <v>No</v>
      </c>
      <c r="C76" t="str">
        <f t="shared" si="17"/>
        <v>N/A</v>
      </c>
      <c r="D76" s="57"/>
      <c r="E76" s="4" t="s">
        <v>16</v>
      </c>
      <c r="F76" t="str">
        <f>IF('Master Sheet'!F18=0.75,"Yes",IF(AND('Master Sheet'!F18&gt;0.75,'Master Sheet'!F18&lt;1),"Yes","No"))</f>
        <v>No</v>
      </c>
      <c r="G76" t="str">
        <f t="shared" si="18"/>
        <v>N/A</v>
      </c>
      <c r="H76" s="57"/>
      <c r="I76" s="4" t="s">
        <v>16</v>
      </c>
      <c r="J76" t="str">
        <f>IF('Master Sheet'!F18=0.5,"Yes",IF(AND('Master Sheet'!F18&gt;0.5,'Master Sheet'!F18&lt;0.75),"Yes","No"))</f>
        <v>No</v>
      </c>
      <c r="K76" t="str">
        <f t="shared" si="19"/>
        <v>N/A</v>
      </c>
      <c r="L76" s="57"/>
      <c r="M76" s="4" t="s">
        <v>16</v>
      </c>
      <c r="N76" t="str">
        <f>IF('Master Sheet'!F18=0.25,"Yes",IF(AND('Master Sheet'!F18&gt;0.25,'Master Sheet'!F18&lt;0.5),"Yes","No"))</f>
        <v>No</v>
      </c>
      <c r="O76" t="str">
        <f t="shared" si="20"/>
        <v>N/A</v>
      </c>
      <c r="P76" s="57"/>
      <c r="Q76" s="4" t="s">
        <v>16</v>
      </c>
      <c r="R76" t="str">
        <f>IF('Master Sheet'!F18=0.001,"Yes",IF(AND('Master Sheet'!F18&gt;0,'Master Sheet'!F18&lt;0.25),"Yes","No"))</f>
        <v>Yes</v>
      </c>
      <c r="S76">
        <f t="shared" si="21"/>
        <v>0.9</v>
      </c>
      <c r="T76" s="57"/>
      <c r="U76" s="4" t="s">
        <v>16</v>
      </c>
      <c r="V76" t="str">
        <f>IF('Master Sheet'!F18=0,"Yes","No")</f>
        <v>No</v>
      </c>
      <c r="W76" t="str">
        <f t="shared" si="22"/>
        <v>N/A</v>
      </c>
      <c r="X76" s="57"/>
    </row>
    <row r="77" spans="1:24">
      <c r="A77" s="5" t="s">
        <v>2</v>
      </c>
      <c r="B77" t="str">
        <f>IF('Master Sheet'!F19=1,"Yes","No")</f>
        <v>No</v>
      </c>
      <c r="C77" t="str">
        <f t="shared" si="17"/>
        <v>N/A</v>
      </c>
      <c r="D77" s="57"/>
      <c r="E77" s="5" t="s">
        <v>2</v>
      </c>
      <c r="F77" t="str">
        <f>IF('Master Sheet'!F19=0.75,"Yes",IF(AND('Master Sheet'!F19&gt;0.75,'Master Sheet'!F19&lt;1),"Yes","No"))</f>
        <v>Yes</v>
      </c>
      <c r="G77">
        <f t="shared" si="18"/>
        <v>0.97499999999999998</v>
      </c>
      <c r="H77" s="57"/>
      <c r="I77" s="5" t="s">
        <v>2</v>
      </c>
      <c r="J77" t="str">
        <f>IF('Master Sheet'!F19=0.5,"Yes",IF(AND('Master Sheet'!F19&gt;0.5,'Master Sheet'!F19&lt;0.75),"Yes","No"))</f>
        <v>No</v>
      </c>
      <c r="K77" t="str">
        <f t="shared" si="19"/>
        <v>N/A</v>
      </c>
      <c r="L77" s="57"/>
      <c r="M77" s="5" t="s">
        <v>2</v>
      </c>
      <c r="N77" t="str">
        <f>IF('Master Sheet'!F19=0.25,"Yes",IF(AND('Master Sheet'!F19&gt;0.25,'Master Sheet'!F19&lt;0.5),"Yes","No"))</f>
        <v>No</v>
      </c>
      <c r="O77" t="str">
        <f t="shared" si="20"/>
        <v>N/A</v>
      </c>
      <c r="P77" s="57"/>
      <c r="Q77" s="5" t="s">
        <v>2</v>
      </c>
      <c r="R77" t="str">
        <f>IF('Master Sheet'!F19=0.001,"Yes",IF(AND('Master Sheet'!F19&gt;0,'Master Sheet'!F19&lt;0.25),"Yes","No"))</f>
        <v>No</v>
      </c>
      <c r="S77" t="str">
        <f t="shared" si="21"/>
        <v>N/A</v>
      </c>
      <c r="T77" s="57"/>
      <c r="U77" s="5" t="s">
        <v>2</v>
      </c>
      <c r="V77" t="str">
        <f>IF('Master Sheet'!F19=0,"Yes","No")</f>
        <v>No</v>
      </c>
      <c r="W77" t="str">
        <f t="shared" si="22"/>
        <v>N/A</v>
      </c>
      <c r="X77" s="57"/>
    </row>
    <row r="78" spans="1:24">
      <c r="A78" s="4" t="s">
        <v>19</v>
      </c>
      <c r="B78" t="str">
        <f>IF('Master Sheet'!F20=1,"Yes","No")</f>
        <v>No</v>
      </c>
      <c r="C78" t="str">
        <f t="shared" si="17"/>
        <v>N/A</v>
      </c>
      <c r="D78" s="57"/>
      <c r="E78" s="4" t="s">
        <v>19</v>
      </c>
      <c r="F78" t="str">
        <f>IF('Master Sheet'!F20=0.75,"Yes",IF(AND('Master Sheet'!F20&gt;0.75,'Master Sheet'!F20&lt;1),"Yes","No"))</f>
        <v>No</v>
      </c>
      <c r="G78" t="str">
        <f t="shared" si="18"/>
        <v>N/A</v>
      </c>
      <c r="H78" s="57"/>
      <c r="I78" s="4" t="s">
        <v>19</v>
      </c>
      <c r="J78" t="str">
        <f>IF('Master Sheet'!F20=0.5,"Yes",IF(AND('Master Sheet'!F20&gt;0.5,'Master Sheet'!F20&lt;0.75),"Yes","No"))</f>
        <v>No</v>
      </c>
      <c r="K78" t="str">
        <f t="shared" si="19"/>
        <v>N/A</v>
      </c>
      <c r="L78" s="57"/>
      <c r="M78" s="4" t="s">
        <v>19</v>
      </c>
      <c r="N78" t="str">
        <f>IF('Master Sheet'!F20=0.25,"Yes",IF(AND('Master Sheet'!F20&gt;0.25,'Master Sheet'!F20&lt;0.5),"Yes","No"))</f>
        <v>Yes</v>
      </c>
      <c r="O78">
        <f t="shared" si="20"/>
        <v>0.92500000000000004</v>
      </c>
      <c r="P78" s="57"/>
      <c r="Q78" s="4" t="s">
        <v>19</v>
      </c>
      <c r="R78" t="str">
        <f>IF('Master Sheet'!F20=0.001,"Yes",IF(AND('Master Sheet'!F20&gt;0,'Master Sheet'!F20&lt;0.25),"Yes","No"))</f>
        <v>No</v>
      </c>
      <c r="S78" t="str">
        <f t="shared" si="21"/>
        <v>N/A</v>
      </c>
      <c r="T78" s="57"/>
      <c r="U78" s="4" t="s">
        <v>19</v>
      </c>
      <c r="V78" t="str">
        <f>IF('Master Sheet'!F20=0,"Yes","No")</f>
        <v>No</v>
      </c>
      <c r="W78" t="str">
        <f t="shared" si="22"/>
        <v>N/A</v>
      </c>
      <c r="X78" s="57"/>
    </row>
    <row r="79" spans="1:24">
      <c r="A79" s="3" t="s">
        <v>11</v>
      </c>
      <c r="B79" t="str">
        <f>IF('Master Sheet'!F21=1,"Yes","No")</f>
        <v>No</v>
      </c>
      <c r="C79" t="str">
        <f t="shared" si="17"/>
        <v>N/A</v>
      </c>
      <c r="D79" s="57"/>
      <c r="E79" s="3" t="s">
        <v>11</v>
      </c>
      <c r="F79" t="str">
        <f>IF('Master Sheet'!F21=0.75,"Yes",IF(AND('Master Sheet'!F21&gt;0.75,'Master Sheet'!F21&lt;1),"Yes","No"))</f>
        <v>No</v>
      </c>
      <c r="G79" t="str">
        <f t="shared" si="18"/>
        <v>N/A</v>
      </c>
      <c r="H79" s="57"/>
      <c r="I79" s="3" t="s">
        <v>11</v>
      </c>
      <c r="J79" t="str">
        <f>IF('Master Sheet'!F21=0.5,"Yes",IF(AND('Master Sheet'!F21&gt;0.5,'Master Sheet'!F21&lt;0.75),"Yes","No"))</f>
        <v>No</v>
      </c>
      <c r="K79" t="str">
        <f t="shared" si="19"/>
        <v>N/A</v>
      </c>
      <c r="L79" s="57"/>
      <c r="M79" s="3" t="s">
        <v>11</v>
      </c>
      <c r="N79" t="str">
        <f>IF('Master Sheet'!F21=0.25,"Yes",IF(AND('Master Sheet'!F21&gt;0.25,'Master Sheet'!F21&lt;0.5),"Yes","No"))</f>
        <v>No</v>
      </c>
      <c r="O79" t="str">
        <f t="shared" si="20"/>
        <v>N/A</v>
      </c>
      <c r="P79" s="57"/>
      <c r="Q79" s="3" t="s">
        <v>11</v>
      </c>
      <c r="R79" t="str">
        <f>IF('Master Sheet'!F21=0.001,"Yes",IF(AND('Master Sheet'!F21&gt;0,'Master Sheet'!F21&lt;0.25),"Yes","No"))</f>
        <v>No</v>
      </c>
      <c r="S79" t="str">
        <f t="shared" si="21"/>
        <v>N/A</v>
      </c>
      <c r="T79" s="57"/>
      <c r="U79" s="3" t="s">
        <v>11</v>
      </c>
      <c r="V79" t="str">
        <f>IF('Master Sheet'!F21=0,"Yes","No")</f>
        <v>Yes</v>
      </c>
      <c r="W79">
        <f t="shared" si="22"/>
        <v>0.875</v>
      </c>
      <c r="X79" s="57"/>
    </row>
    <row r="80" spans="1:24">
      <c r="A80" s="5" t="s">
        <v>13</v>
      </c>
      <c r="B80" t="str">
        <f>IF('Master Sheet'!F22=1,"Yes","No")</f>
        <v>No</v>
      </c>
      <c r="C80" t="str">
        <f t="shared" si="17"/>
        <v>N/A</v>
      </c>
      <c r="D80" s="57"/>
      <c r="E80" s="5" t="s">
        <v>13</v>
      </c>
      <c r="F80" t="str">
        <f>IF('Master Sheet'!F22=0.75,"Yes",IF(AND('Master Sheet'!F22&gt;0.75,'Master Sheet'!F22&lt;1),"Yes","No"))</f>
        <v>No</v>
      </c>
      <c r="G80" t="str">
        <f t="shared" si="18"/>
        <v>N/A</v>
      </c>
      <c r="H80" s="57"/>
      <c r="I80" s="5" t="s">
        <v>13</v>
      </c>
      <c r="J80" t="str">
        <f>IF('Master Sheet'!F22=0.5,"Yes",IF(AND('Master Sheet'!F22&gt;0.5,'Master Sheet'!F22&lt;0.75),"Yes","No"))</f>
        <v>No</v>
      </c>
      <c r="K80" t="str">
        <f t="shared" si="19"/>
        <v>N/A</v>
      </c>
      <c r="L80" s="57"/>
      <c r="M80" s="5" t="s">
        <v>13</v>
      </c>
      <c r="N80" t="str">
        <f>IF('Master Sheet'!F22=0.25,"Yes",IF(AND('Master Sheet'!F22&gt;0.25,'Master Sheet'!F22&lt;0.5),"Yes","No"))</f>
        <v>No</v>
      </c>
      <c r="O80" t="str">
        <f t="shared" si="20"/>
        <v>N/A</v>
      </c>
      <c r="P80" s="57"/>
      <c r="Q80" s="5" t="s">
        <v>13</v>
      </c>
      <c r="R80" t="str">
        <f>IF('Master Sheet'!F22=0.001,"Yes",IF(AND('Master Sheet'!F22&gt;0,'Master Sheet'!F22&lt;0.25),"Yes","No"))</f>
        <v>No</v>
      </c>
      <c r="S80" t="str">
        <f t="shared" si="21"/>
        <v>N/A</v>
      </c>
      <c r="T80" s="57"/>
      <c r="U80" s="5" t="s">
        <v>13</v>
      </c>
      <c r="V80" t="str">
        <f>IF('Master Sheet'!F22=0,"Yes","No")</f>
        <v>Yes</v>
      </c>
      <c r="W80">
        <f t="shared" si="22"/>
        <v>0.875</v>
      </c>
      <c r="X80" s="57"/>
    </row>
    <row r="81" spans="1:24">
      <c r="A81" s="5" t="s">
        <v>3</v>
      </c>
      <c r="B81" t="str">
        <f>IF('Master Sheet'!F23=1,"Yes","No")</f>
        <v>No</v>
      </c>
      <c r="C81" t="str">
        <f t="shared" si="17"/>
        <v>N/A</v>
      </c>
      <c r="D81" s="57"/>
      <c r="E81" s="5" t="s">
        <v>3</v>
      </c>
      <c r="F81" t="str">
        <f>IF('Master Sheet'!F23=0.75,"Yes",IF(AND('Master Sheet'!F23&gt;0.75,'Master Sheet'!F23&lt;1),"Yes","No"))</f>
        <v>No</v>
      </c>
      <c r="G81" t="str">
        <f t="shared" si="18"/>
        <v>N/A</v>
      </c>
      <c r="H81" s="57"/>
      <c r="I81" s="5" t="s">
        <v>3</v>
      </c>
      <c r="J81" t="str">
        <f>IF('Master Sheet'!F23=0.5,"Yes",IF(AND('Master Sheet'!F23&gt;0.5,'Master Sheet'!F23&lt;0.75),"Yes","No"))</f>
        <v>No</v>
      </c>
      <c r="K81" t="str">
        <f t="shared" si="19"/>
        <v>N/A</v>
      </c>
      <c r="L81" s="57"/>
      <c r="M81" s="5" t="s">
        <v>3</v>
      </c>
      <c r="N81" t="str">
        <f>IF('Master Sheet'!F23=0.25,"Yes",IF(AND('Master Sheet'!F23&gt;0.25,'Master Sheet'!F23&lt;0.5),"Yes","No"))</f>
        <v>No</v>
      </c>
      <c r="O81" t="str">
        <f t="shared" si="20"/>
        <v>N/A</v>
      </c>
      <c r="P81" s="57"/>
      <c r="Q81" s="5" t="s">
        <v>3</v>
      </c>
      <c r="R81" t="str">
        <f>IF('Master Sheet'!F23=0.001,"Yes",IF(AND('Master Sheet'!F23&gt;0,'Master Sheet'!F23&lt;0.25),"Yes","No"))</f>
        <v>No</v>
      </c>
      <c r="S81" t="str">
        <f t="shared" si="21"/>
        <v>N/A</v>
      </c>
      <c r="T81" s="57"/>
      <c r="U81" s="5" t="s">
        <v>3</v>
      </c>
      <c r="V81" t="str">
        <f>IF('Master Sheet'!F23=0,"Yes","No")</f>
        <v>Yes</v>
      </c>
      <c r="W81">
        <f t="shared" si="22"/>
        <v>0.875</v>
      </c>
      <c r="X81" s="57"/>
    </row>
    <row r="82" spans="1:24">
      <c r="A82" s="3" t="s">
        <v>12</v>
      </c>
      <c r="B82" t="str">
        <f>IF('Master Sheet'!F24=1,"Yes","No")</f>
        <v>No</v>
      </c>
      <c r="C82" t="str">
        <f t="shared" si="17"/>
        <v>N/A</v>
      </c>
      <c r="D82" s="57"/>
      <c r="E82" s="3" t="s">
        <v>12</v>
      </c>
      <c r="F82" t="str">
        <f>IF('Master Sheet'!F24=0.75,"Yes",IF(AND('Master Sheet'!F24&gt;0.75,'Master Sheet'!F24&lt;1),"Yes","No"))</f>
        <v>No</v>
      </c>
      <c r="G82" t="str">
        <f t="shared" si="18"/>
        <v>N/A</v>
      </c>
      <c r="H82" s="57"/>
      <c r="I82" s="3" t="s">
        <v>12</v>
      </c>
      <c r="J82" t="str">
        <f>IF('Master Sheet'!F24=0.5,"Yes",IF(AND('Master Sheet'!F24&gt;0.5,'Master Sheet'!F24&lt;0.75),"Yes","No"))</f>
        <v>No</v>
      </c>
      <c r="K82" t="str">
        <f t="shared" si="19"/>
        <v>N/A</v>
      </c>
      <c r="L82" s="57"/>
      <c r="M82" s="3" t="s">
        <v>12</v>
      </c>
      <c r="N82" t="str">
        <f>IF('Master Sheet'!F24=0.25,"Yes",IF(AND('Master Sheet'!F24&gt;0.25,'Master Sheet'!F24&lt;0.5),"Yes","No"))</f>
        <v>No</v>
      </c>
      <c r="O82" t="str">
        <f t="shared" si="20"/>
        <v>N/A</v>
      </c>
      <c r="P82" s="57"/>
      <c r="Q82" s="3" t="s">
        <v>12</v>
      </c>
      <c r="R82" t="str">
        <f>IF('Master Sheet'!F24=0.001,"Yes",IF(AND('Master Sheet'!F24&gt;0,'Master Sheet'!F24&lt;0.25),"Yes","No"))</f>
        <v>No</v>
      </c>
      <c r="S82" t="str">
        <f t="shared" si="21"/>
        <v>N/A</v>
      </c>
      <c r="T82" s="57"/>
      <c r="U82" s="3" t="s">
        <v>12</v>
      </c>
      <c r="V82" t="str">
        <f>IF('Master Sheet'!F24=0,"Yes","No")</f>
        <v>Yes</v>
      </c>
      <c r="W82">
        <f t="shared" si="22"/>
        <v>0.875</v>
      </c>
      <c r="X82" s="57"/>
    </row>
    <row r="83" spans="1:24">
      <c r="A83" s="4" t="s">
        <v>18</v>
      </c>
      <c r="B83" t="str">
        <f>IF('Master Sheet'!F25=1,"Yes","No")</f>
        <v>No</v>
      </c>
      <c r="C83" t="str">
        <f t="shared" si="17"/>
        <v>N/A</v>
      </c>
      <c r="D83" s="57"/>
      <c r="E83" s="4" t="s">
        <v>18</v>
      </c>
      <c r="F83" t="str">
        <f>IF('Master Sheet'!F25=0.75,"Yes",IF(AND('Master Sheet'!F25&gt;0.75,'Master Sheet'!F25&lt;1),"Yes","No"))</f>
        <v>No</v>
      </c>
      <c r="G83" t="str">
        <f t="shared" si="18"/>
        <v>N/A</v>
      </c>
      <c r="H83" s="57"/>
      <c r="I83" s="4" t="s">
        <v>18</v>
      </c>
      <c r="J83" t="str">
        <f>IF('Master Sheet'!F25=0.5,"Yes",IF(AND('Master Sheet'!F25&gt;0.5,'Master Sheet'!F25&lt;0.75),"Yes","No"))</f>
        <v>No</v>
      </c>
      <c r="K83" t="str">
        <f t="shared" si="19"/>
        <v>N/A</v>
      </c>
      <c r="L83" s="57"/>
      <c r="M83" s="4" t="s">
        <v>18</v>
      </c>
      <c r="N83" t="str">
        <f>IF('Master Sheet'!F25=0.25,"Yes",IF(AND('Master Sheet'!F25&gt;0.25,'Master Sheet'!F25&lt;0.5),"Yes","No"))</f>
        <v>No</v>
      </c>
      <c r="O83" t="str">
        <f t="shared" si="20"/>
        <v>N/A</v>
      </c>
      <c r="P83" s="57"/>
      <c r="Q83" s="4" t="s">
        <v>18</v>
      </c>
      <c r="R83" t="str">
        <f>IF('Master Sheet'!F25=0.001,"Yes",IF(AND('Master Sheet'!F25&gt;0,'Master Sheet'!F25&lt;0.25),"Yes","No"))</f>
        <v>No</v>
      </c>
      <c r="S83" t="str">
        <f t="shared" si="21"/>
        <v>N/A</v>
      </c>
      <c r="T83" s="57"/>
      <c r="U83" s="4" t="s">
        <v>18</v>
      </c>
      <c r="V83" t="str">
        <f>IF('Master Sheet'!F25=0,"Yes","No")</f>
        <v>Yes</v>
      </c>
      <c r="W83">
        <f t="shared" si="22"/>
        <v>0.875</v>
      </c>
      <c r="X83" s="57"/>
    </row>
    <row r="84" spans="1:24">
      <c r="A84" s="3" t="s">
        <v>8</v>
      </c>
      <c r="B84" t="str">
        <f>IF('Master Sheet'!F26=1,"Yes","No")</f>
        <v>No</v>
      </c>
      <c r="C84" t="str">
        <f t="shared" si="17"/>
        <v>N/A</v>
      </c>
      <c r="D84" s="57"/>
      <c r="E84" s="3" t="s">
        <v>8</v>
      </c>
      <c r="F84" t="str">
        <f>IF('Master Sheet'!F26=0.75,"Yes",IF(AND('Master Sheet'!F26&gt;0.75,'Master Sheet'!F26&lt;1),"Yes","No"))</f>
        <v>No</v>
      </c>
      <c r="G84" t="str">
        <f t="shared" si="18"/>
        <v>N/A</v>
      </c>
      <c r="H84" s="57"/>
      <c r="I84" s="3" t="s">
        <v>8</v>
      </c>
      <c r="J84" t="str">
        <f>IF('Master Sheet'!F26=0.5,"Yes",IF(AND('Master Sheet'!F26&gt;0.5,'Master Sheet'!F26&lt;0.75),"Yes","No"))</f>
        <v>No</v>
      </c>
      <c r="K84" t="str">
        <f t="shared" si="19"/>
        <v>N/A</v>
      </c>
      <c r="L84" s="57"/>
      <c r="M84" s="3" t="s">
        <v>8</v>
      </c>
      <c r="N84" t="str">
        <f>IF('Master Sheet'!F26=0.25,"Yes",IF(AND('Master Sheet'!F26&gt;0.25,'Master Sheet'!F26&lt;0.5),"Yes","No"))</f>
        <v>No</v>
      </c>
      <c r="O84" t="str">
        <f t="shared" si="20"/>
        <v>N/A</v>
      </c>
      <c r="P84" s="57"/>
      <c r="Q84" s="3" t="s">
        <v>8</v>
      </c>
      <c r="R84" t="str">
        <f>IF('Master Sheet'!F26=0.001,"Yes",IF(AND('Master Sheet'!F26&gt;0,'Master Sheet'!F26&lt;0.25),"Yes","No"))</f>
        <v>No</v>
      </c>
      <c r="S84" t="str">
        <f t="shared" si="21"/>
        <v>N/A</v>
      </c>
      <c r="T84" s="57"/>
      <c r="U84" s="3" t="s">
        <v>8</v>
      </c>
      <c r="V84" t="str">
        <f>IF('Master Sheet'!F26=0,"Yes","No")</f>
        <v>Yes</v>
      </c>
      <c r="W84">
        <f t="shared" si="22"/>
        <v>0.875</v>
      </c>
      <c r="X84" s="57"/>
    </row>
    <row r="85" spans="1:24">
      <c r="A85" s="5" t="s">
        <v>1</v>
      </c>
      <c r="B85" t="str">
        <f>IF('Master Sheet'!F27=1,"Yes","No")</f>
        <v>No</v>
      </c>
      <c r="C85" t="str">
        <f t="shared" si="17"/>
        <v>N/A</v>
      </c>
      <c r="D85" s="57"/>
      <c r="E85" s="5" t="s">
        <v>1</v>
      </c>
      <c r="F85" t="str">
        <f>IF('Master Sheet'!F27=0.75,"Yes",IF(AND('Master Sheet'!F27&gt;0.75,'Master Sheet'!F27&lt;1),"Yes","No"))</f>
        <v>No</v>
      </c>
      <c r="G85" t="str">
        <f t="shared" si="18"/>
        <v>N/A</v>
      </c>
      <c r="H85" s="57"/>
      <c r="I85" s="5" t="s">
        <v>1</v>
      </c>
      <c r="J85" t="str">
        <f>IF('Master Sheet'!F27=0.5,"Yes",IF(AND('Master Sheet'!F27&gt;0.5,'Master Sheet'!F27&lt;0.75),"Yes","No"))</f>
        <v>No</v>
      </c>
      <c r="K85" t="str">
        <f t="shared" si="19"/>
        <v>N/A</v>
      </c>
      <c r="L85" s="57"/>
      <c r="M85" s="5" t="s">
        <v>1</v>
      </c>
      <c r="N85" t="str">
        <f>IF('Master Sheet'!F27=0.25,"Yes",IF(AND('Master Sheet'!F27&gt;0.25,'Master Sheet'!F27&lt;0.5),"Yes","No"))</f>
        <v>No</v>
      </c>
      <c r="O85" t="str">
        <f t="shared" si="20"/>
        <v>N/A</v>
      </c>
      <c r="P85" s="57"/>
      <c r="Q85" s="5" t="s">
        <v>1</v>
      </c>
      <c r="R85" t="str">
        <f>IF('Master Sheet'!F27=0.001,"Yes",IF(AND('Master Sheet'!F27&gt;0,'Master Sheet'!F27&lt;0.25),"Yes","No"))</f>
        <v>No</v>
      </c>
      <c r="S85" t="str">
        <f t="shared" si="21"/>
        <v>N/A</v>
      </c>
      <c r="T85" s="57"/>
      <c r="U85" s="5" t="s">
        <v>1</v>
      </c>
      <c r="V85" t="str">
        <f>IF('Master Sheet'!F27=0,"Yes","No")</f>
        <v>Yes</v>
      </c>
      <c r="W85">
        <f t="shared" si="22"/>
        <v>0.875</v>
      </c>
      <c r="X85" s="57"/>
    </row>
  </sheetData>
  <sheetProtection password="E884" sheet="1" objects="1" scenarios="1"/>
  <mergeCells count="47">
    <mergeCell ref="AU1:AW1"/>
    <mergeCell ref="Z1:AC1"/>
    <mergeCell ref="AO1:AQ1"/>
    <mergeCell ref="AR1:AT1"/>
    <mergeCell ref="U59:W59"/>
    <mergeCell ref="A30:C30"/>
    <mergeCell ref="E30:G30"/>
    <mergeCell ref="I30:K30"/>
    <mergeCell ref="M30:O30"/>
    <mergeCell ref="Q30:S30"/>
    <mergeCell ref="U30:W30"/>
    <mergeCell ref="A59:C59"/>
    <mergeCell ref="E59:G59"/>
    <mergeCell ref="I59:K59"/>
    <mergeCell ref="M59:O59"/>
    <mergeCell ref="Q59:S59"/>
    <mergeCell ref="A1:C1"/>
    <mergeCell ref="E1:G1"/>
    <mergeCell ref="AF1:AH1"/>
    <mergeCell ref="AI1:AK1"/>
    <mergeCell ref="AL1:AN1"/>
    <mergeCell ref="I1:K1"/>
    <mergeCell ref="M1:O1"/>
    <mergeCell ref="Q1:S1"/>
    <mergeCell ref="U1:W1"/>
    <mergeCell ref="CE1:CG1"/>
    <mergeCell ref="AX1:AZ1"/>
    <mergeCell ref="BA1:BC1"/>
    <mergeCell ref="BD1:BF1"/>
    <mergeCell ref="BG1:BI1"/>
    <mergeCell ref="BJ1:BL1"/>
    <mergeCell ref="BM1:BO1"/>
    <mergeCell ref="BP1:BR1"/>
    <mergeCell ref="BS1:BU1"/>
    <mergeCell ref="BV1:BX1"/>
    <mergeCell ref="BY1:CA1"/>
    <mergeCell ref="CB1:CD1"/>
    <mergeCell ref="DM3:DN3"/>
    <mergeCell ref="DM7:DN7"/>
    <mergeCell ref="CZ1:DB1"/>
    <mergeCell ref="DC1:DE1"/>
    <mergeCell ref="CH1:CJ1"/>
    <mergeCell ref="CK1:CM1"/>
    <mergeCell ref="CN1:CP1"/>
    <mergeCell ref="CQ1:CS1"/>
    <mergeCell ref="CT1:CV1"/>
    <mergeCell ref="CW1:CY1"/>
  </mergeCells>
  <conditionalFormatting sqref="DM4">
    <cfRule type="colorScale" priority="2">
      <colorScale>
        <cfvo type="num" val="&quot;(Lowest value)&quot;"/>
        <cfvo type="max"/>
        <color rgb="FFFF7128"/>
        <color rgb="FFFFEF9C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Sheet</vt:lpstr>
      <vt:lpstr>Rankings</vt:lpstr>
      <vt:lpstr>Formulas</vt:lpstr>
    </vt:vector>
  </TitlesOfParts>
  <Company>Western Kentucky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Perrone</dc:creator>
  <cp:lastModifiedBy>Felix Perrone</cp:lastModifiedBy>
  <dcterms:created xsi:type="dcterms:W3CDTF">2012-11-06T00:08:50Z</dcterms:created>
  <dcterms:modified xsi:type="dcterms:W3CDTF">2012-11-10T03:40:52Z</dcterms:modified>
</cp:coreProperties>
</file>